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nwilnt01\Zasoby\AM\INFRASTRUKTURA\25. SIWZ\5. KOSZENIE-ZIMA\Koszenie SIWZ\przetarg 2025_2026\"/>
    </mc:Choice>
  </mc:AlternateContent>
  <xr:revisionPtr revIDLastSave="0" documentId="13_ncr:1_{3BA79100-6199-4D67-9FE9-5445144AC491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8" i="1" l="1"/>
  <c r="F69" i="1"/>
  <c r="F70" i="1"/>
  <c r="F56" i="1"/>
  <c r="F33" i="1" l="1"/>
  <c r="F34" i="1"/>
  <c r="F16" i="1"/>
  <c r="F35" i="1"/>
  <c r="F36" i="1"/>
  <c r="F37" i="1"/>
  <c r="D82" i="1"/>
  <c r="E82" i="1"/>
  <c r="F131" i="1" l="1"/>
  <c r="F130" i="1"/>
  <c r="F126" i="1"/>
  <c r="F125" i="1"/>
  <c r="F120" i="1"/>
  <c r="F121" i="1"/>
  <c r="F119" i="1"/>
  <c r="F109" i="1"/>
  <c r="F110" i="1"/>
  <c r="F111" i="1"/>
  <c r="F112" i="1"/>
  <c r="F113" i="1"/>
  <c r="F108" i="1"/>
  <c r="F100" i="1"/>
  <c r="F101" i="1"/>
  <c r="F102" i="1"/>
  <c r="F103" i="1"/>
  <c r="F104" i="1"/>
  <c r="F99" i="1"/>
  <c r="F88" i="1"/>
  <c r="F71" i="1"/>
  <c r="F72" i="1"/>
  <c r="F73" i="1"/>
  <c r="F74" i="1"/>
  <c r="F75" i="1"/>
  <c r="F76" i="1"/>
  <c r="F77" i="1"/>
  <c r="F78" i="1"/>
  <c r="F79" i="1"/>
  <c r="F68" i="1"/>
  <c r="F11" i="1"/>
  <c r="F12" i="1"/>
  <c r="F13" i="1"/>
  <c r="F14" i="1"/>
  <c r="F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7" i="1"/>
  <c r="F58" i="1"/>
  <c r="F59" i="1"/>
  <c r="F60" i="1"/>
  <c r="F61" i="1"/>
  <c r="F62" i="1"/>
  <c r="F10" i="1"/>
  <c r="E148" i="1"/>
  <c r="D148" i="1"/>
  <c r="F156" i="1"/>
  <c r="F157" i="1"/>
  <c r="F158" i="1"/>
  <c r="F155" i="1"/>
  <c r="F164" i="1"/>
  <c r="F163" i="1"/>
  <c r="F162" i="1"/>
  <c r="F174" i="1"/>
  <c r="F173" i="1"/>
  <c r="F172" i="1"/>
  <c r="F179" i="1"/>
  <c r="F180" i="1"/>
  <c r="F181" i="1"/>
  <c r="F182" i="1"/>
  <c r="F183" i="1"/>
  <c r="F184" i="1"/>
  <c r="F80" i="1"/>
  <c r="F81" i="1"/>
  <c r="F178" i="1"/>
  <c r="F189" i="1"/>
  <c r="F188" i="1"/>
  <c r="E185" i="1"/>
  <c r="D185" i="1"/>
  <c r="F165" i="1" l="1"/>
  <c r="F127" i="1"/>
  <c r="F82" i="1"/>
  <c r="F105" i="1"/>
  <c r="F114" i="1"/>
  <c r="F132" i="1"/>
  <c r="F159" i="1"/>
  <c r="F185" i="1"/>
  <c r="F63" i="1"/>
  <c r="F175" i="1"/>
  <c r="F122" i="1"/>
  <c r="F190" i="1"/>
  <c r="E63" i="1"/>
  <c r="D63" i="1"/>
  <c r="E105" i="1" l="1"/>
  <c r="D105" i="1"/>
  <c r="D114" i="1"/>
  <c r="E114" i="1"/>
  <c r="E127" i="1" l="1"/>
  <c r="D127" i="1"/>
  <c r="E122" i="1"/>
  <c r="D122" i="1"/>
  <c r="E190" i="1"/>
  <c r="D190" i="1"/>
  <c r="E175" i="1"/>
  <c r="D175" i="1"/>
  <c r="E165" i="1"/>
  <c r="D165" i="1"/>
  <c r="E159" i="1"/>
  <c r="D159" i="1"/>
  <c r="E132" i="1"/>
  <c r="D132" i="1"/>
  <c r="F96" i="1"/>
  <c r="F192" i="1" s="1"/>
  <c r="E96" i="1"/>
  <c r="D96" i="1"/>
</calcChain>
</file>

<file path=xl/sharedStrings.xml><?xml version="1.0" encoding="utf-8"?>
<sst xmlns="http://schemas.openxmlformats.org/spreadsheetml/2006/main" count="214" uniqueCount="173">
  <si>
    <t>Nr działki</t>
  </si>
  <si>
    <t>Nazwa</t>
  </si>
  <si>
    <t>Powierzchnia ha</t>
  </si>
  <si>
    <t>Koszenie ręczne</t>
  </si>
  <si>
    <t>Koszenie mechaniczne</t>
  </si>
  <si>
    <t>Razem</t>
  </si>
  <si>
    <t>17/3</t>
  </si>
  <si>
    <t>23/5</t>
  </si>
  <si>
    <t xml:space="preserve">CA-II </t>
  </si>
  <si>
    <t>80/2</t>
  </si>
  <si>
    <t>104/1/2/3</t>
  </si>
  <si>
    <t>111/2</t>
  </si>
  <si>
    <t>CA-I</t>
  </si>
  <si>
    <t>`</t>
  </si>
  <si>
    <t>126/2</t>
  </si>
  <si>
    <t>127/1/4/5</t>
  </si>
  <si>
    <t>Przy drodze od wsi Kawka wzdłuż ogrodzenia</t>
  </si>
  <si>
    <t>RAZEM</t>
  </si>
  <si>
    <t>Przy Fabrycznym punkcie sprzedaży oraz przy Parkingu</t>
  </si>
  <si>
    <t>Składowisko odpadów w obrębie płotu</t>
  </si>
  <si>
    <t>Składowisko odpadów poza plotem (skarpy do rowu opaskowego)</t>
  </si>
  <si>
    <t>Zbiorniki 634 i 634.1</t>
  </si>
  <si>
    <t>OŚP – część mech. przy pompowni P-I i zbiorniki uśredniające</t>
  </si>
  <si>
    <t>68/4</t>
  </si>
  <si>
    <t>OŚP – powpownia P-II ze sterownią</t>
  </si>
  <si>
    <t>Teren pompowni I stopnia z odcinkami wałów po 15 mb z obu stron</t>
  </si>
  <si>
    <t>Stacja dekarbonizacji</t>
  </si>
  <si>
    <t>Nadleśnictwo Brzezie</t>
  </si>
  <si>
    <t>Studnie głębinowe rezerwa dla Obrony Cywilnej ( 4 studnie)</t>
  </si>
  <si>
    <t>Rozdzielnia R6</t>
  </si>
  <si>
    <t>Rozdzielnia R 110 kv</t>
  </si>
  <si>
    <t>Rozdzielnia R7</t>
  </si>
  <si>
    <t>GPZ 1</t>
  </si>
  <si>
    <t>GPZ 2</t>
  </si>
  <si>
    <t>płaska</t>
  </si>
  <si>
    <t>pochyła</t>
  </si>
  <si>
    <t>razem</t>
  </si>
  <si>
    <t>Wał przeciw powodziowy- Kawka</t>
  </si>
  <si>
    <t>Wał nad Strugą Kujawską</t>
  </si>
  <si>
    <t>Kanał ujęcia wody rzecznej</t>
  </si>
  <si>
    <t>Osadniki 614 A i B</t>
  </si>
  <si>
    <t>Zbiorniki manipulacyjne mazutu</t>
  </si>
  <si>
    <t>Długość dna rowu mb</t>
  </si>
  <si>
    <t>Rów melioracyjny do zbiornika 617</t>
  </si>
  <si>
    <t>Rów opaskowy zbiornika 617 do pompowni odzysku</t>
  </si>
  <si>
    <t>Rów melioracyjny od pompowni odzysku do strugi Oślej</t>
  </si>
  <si>
    <t>Rów opaskowy zbiorników 634 i 634.1</t>
  </si>
  <si>
    <t>Struga Ośla</t>
  </si>
  <si>
    <t>Rów opaskowy zbiornika odpadów stałych</t>
  </si>
  <si>
    <t>Rów melioracyjny od pompowni wód specjalnych do przepustu nr 4</t>
  </si>
  <si>
    <t>Centralna sterownia i kompresorownia</t>
  </si>
  <si>
    <t>97 i 96</t>
  </si>
  <si>
    <t>Stacja Redukcji Gazu</t>
  </si>
  <si>
    <t>Stokaż Amoniaku</t>
  </si>
  <si>
    <t>Wytwórnia Kwasu oraz budynek administracyjny</t>
  </si>
  <si>
    <t>Paletyzacja wytwórnia Saletry oraz Canwilu</t>
  </si>
  <si>
    <t>Canwil magazyn</t>
  </si>
  <si>
    <t>Wydział Elektrolizy i Obróbki Chloru</t>
  </si>
  <si>
    <t>4/2</t>
  </si>
  <si>
    <t>Swenson  i Bertrams</t>
  </si>
  <si>
    <t>68/2</t>
  </si>
  <si>
    <t>Pompownia</t>
  </si>
  <si>
    <t>Instalacja CW oraz Simon Hartley</t>
  </si>
  <si>
    <t>PWO</t>
  </si>
  <si>
    <t>Vicarb</t>
  </si>
  <si>
    <t>Tlenownia</t>
  </si>
  <si>
    <t>Stokaż Płn.</t>
  </si>
  <si>
    <t>29/4</t>
  </si>
  <si>
    <t>Produkcja PCV</t>
  </si>
  <si>
    <t>CMN</t>
  </si>
  <si>
    <t>Pakownia PCV</t>
  </si>
  <si>
    <t>23/6</t>
  </si>
  <si>
    <t>Magazyny pakowni PCV</t>
  </si>
  <si>
    <t>Wydział granulatów i płyt</t>
  </si>
  <si>
    <t>125/1</t>
  </si>
  <si>
    <t>Wydział opakowań (worki)</t>
  </si>
  <si>
    <t>18/5/8</t>
  </si>
  <si>
    <t>27/1/2</t>
  </si>
  <si>
    <t>28</t>
  </si>
  <si>
    <t>29/1/4/5</t>
  </si>
  <si>
    <t>64/1/2</t>
  </si>
  <si>
    <t>65/1</t>
  </si>
  <si>
    <t>66/1/2</t>
  </si>
  <si>
    <t>117/5/8/9</t>
  </si>
  <si>
    <t xml:space="preserve">    131/6</t>
  </si>
  <si>
    <t>131/6</t>
  </si>
  <si>
    <t>104/3</t>
  </si>
  <si>
    <t>nowa oczyszczalnia dla PTA</t>
  </si>
  <si>
    <t>stacja demineralizacji</t>
  </si>
  <si>
    <t>stacja redukcyjno-pomiarowa</t>
  </si>
  <si>
    <t>29/1</t>
  </si>
  <si>
    <t xml:space="preserve">Działka EC </t>
  </si>
  <si>
    <t>Stokaż paliwa GC</t>
  </si>
  <si>
    <t>chłodnia wody</t>
  </si>
  <si>
    <t>30/2</t>
  </si>
  <si>
    <t>28,27/1/2</t>
  </si>
  <si>
    <t>25,27/2</t>
  </si>
  <si>
    <t>22/2</t>
  </si>
  <si>
    <t>32/2</t>
  </si>
  <si>
    <t>Wydział Sieci i Gospodarki Ściekowej ES</t>
  </si>
  <si>
    <t xml:space="preserve">Teren pompowni II stopnia </t>
  </si>
  <si>
    <t>Zbiornik 617 wraz z rowem opaskowym</t>
  </si>
  <si>
    <t>Wydział Gospodarki Wodnej EG</t>
  </si>
  <si>
    <t>Wał przeciwpowodziowy przy pompowni pierwszego stopnia Korabniki</t>
  </si>
  <si>
    <t>19/7/3</t>
  </si>
  <si>
    <t>Wydział Gospodarki Cieplnej EC</t>
  </si>
  <si>
    <t>92/1/2</t>
  </si>
  <si>
    <t>91/1</t>
  </si>
  <si>
    <t>87/1/2</t>
  </si>
  <si>
    <t>Blaszak przy ZSP</t>
  </si>
  <si>
    <t>Magazyn Sody</t>
  </si>
  <si>
    <t>Magazyn po Kruze</t>
  </si>
  <si>
    <t>Plac Złomowy</t>
  </si>
  <si>
    <t>28,31,33, 74</t>
  </si>
  <si>
    <t>Centralna sterownia A-1</t>
  </si>
  <si>
    <t>Zakład Saletry A-2</t>
  </si>
  <si>
    <t>70/11</t>
  </si>
  <si>
    <t>Zakład Polichlorku Winylu P-2</t>
  </si>
  <si>
    <t>Ujęcia wody Ustroń (2 studnie)</t>
  </si>
  <si>
    <t>WYKAZ</t>
  </si>
  <si>
    <t>Załącznik nr 1</t>
  </si>
  <si>
    <t>działek na których wykonywane jest koszenie oraz rekultywacja</t>
  </si>
  <si>
    <t>Powierzchnia w ha</t>
  </si>
  <si>
    <t>3. Zakład Gospodarki Energetycznej i Wodno-Ściekowej IE</t>
  </si>
  <si>
    <t>RAZEM ES</t>
  </si>
  <si>
    <t>RAZEM DH</t>
  </si>
  <si>
    <t>RAZEM EG</t>
  </si>
  <si>
    <t>Wydział Elektryczny EE</t>
  </si>
  <si>
    <t>RAZEM EE</t>
  </si>
  <si>
    <t>Razem ES</t>
  </si>
  <si>
    <t>Razem EG</t>
  </si>
  <si>
    <t>Razem EC</t>
  </si>
  <si>
    <t>Powierzchnia do bagrowania         w ha</t>
  </si>
  <si>
    <t>Powierzchnia pochyła                w ha</t>
  </si>
  <si>
    <t>Rów odwadniający - wał p.powodziowy Kawka</t>
  </si>
  <si>
    <t>Przepust w wale p.powodziowym Kawka</t>
  </si>
  <si>
    <t>4. Obszar Produkcji Nawozów SA</t>
  </si>
  <si>
    <t>RAZEM A-1</t>
  </si>
  <si>
    <t>RAZEM A-2</t>
  </si>
  <si>
    <t>5. Obszar Produkcji Tworzyw Sztucznych ST</t>
  </si>
  <si>
    <t>Zakład chloru i ługu sodowego P-1</t>
  </si>
  <si>
    <t>RAZEM P-1</t>
  </si>
  <si>
    <t>RAZEM P-2</t>
  </si>
  <si>
    <t>RAZEM P-3</t>
  </si>
  <si>
    <t>42/2</t>
  </si>
  <si>
    <t>Droga do portu</t>
  </si>
  <si>
    <t>7</t>
  </si>
  <si>
    <t>teren na zewnątrz Zakładu</t>
  </si>
  <si>
    <t>teren wewnątrz Zakładu</t>
  </si>
  <si>
    <t>Zakład Przetwórstwa Tworzyw P-3</t>
  </si>
  <si>
    <t>Magazyn Surowców i opakowań/część działki</t>
  </si>
  <si>
    <t>Plan węglowy</t>
  </si>
  <si>
    <t>102/2</t>
  </si>
  <si>
    <t>Czarny blaszak</t>
  </si>
  <si>
    <t>27/2</t>
  </si>
  <si>
    <t>Magazyn granulatów i płyt</t>
  </si>
  <si>
    <t>Magazyn części zamiennych</t>
  </si>
  <si>
    <t>80/4</t>
  </si>
  <si>
    <t>79/4</t>
  </si>
  <si>
    <t>79/3</t>
  </si>
  <si>
    <t>79/1</t>
  </si>
  <si>
    <t>71/2</t>
  </si>
  <si>
    <t>1. Dział Zarządzania Majątkiem Nieoperacyjnym TM</t>
  </si>
  <si>
    <t>21/1/2</t>
  </si>
  <si>
    <t>73/1/2</t>
  </si>
  <si>
    <t>77/1</t>
  </si>
  <si>
    <t>77/2</t>
  </si>
  <si>
    <t>102/1/2</t>
  </si>
  <si>
    <t>105/1/2</t>
  </si>
  <si>
    <t>137/7</t>
  </si>
  <si>
    <t>2. Zespół Gospodarki Magazynowej HG</t>
  </si>
  <si>
    <t>70/10</t>
  </si>
  <si>
    <t>RAZEM 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</si>
</sst>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"/>
    <numFmt numFmtId="166" formatCode="0.0"/>
    <numFmt numFmtId="167" formatCode="#,##0.0"/>
  </numFmts>
  <fonts count="17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8"/>
      <color theme="1"/>
      <name val="Czcionka tekstu podstawowego"/>
      <family val="2"/>
      <charset val="238"/>
    </font>
    <font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rgb="FFFF0000"/>
      <name val="Czcionka tekstu podstawowego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7" fontId="0" fillId="0" borderId="0" xfId="0" applyNumberFormat="1" applyAlignment="1">
      <alignment horizontal="right" vertical="center"/>
    </xf>
    <xf numFmtId="1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/>
    </xf>
    <xf numFmtId="167" fontId="7" fillId="0" borderId="0" xfId="0" applyNumberFormat="1" applyFont="1" applyAlignment="1">
      <alignment horizontal="right" vertical="center"/>
    </xf>
    <xf numFmtId="167" fontId="0" fillId="0" borderId="0" xfId="0" applyNumberFormat="1"/>
    <xf numFmtId="0" fontId="9" fillId="0" borderId="0" xfId="0" applyFont="1"/>
    <xf numFmtId="0" fontId="5" fillId="0" borderId="3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5" fillId="0" borderId="0" xfId="0" applyNumberFormat="1" applyFont="1" applyAlignment="1">
      <alignment horizontal="center" vertical="top"/>
    </xf>
    <xf numFmtId="0" fontId="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7" fontId="4" fillId="0" borderId="0" xfId="0" applyNumberFormat="1" applyFont="1" applyAlignment="1">
      <alignment horizontal="right" wrapText="1"/>
    </xf>
    <xf numFmtId="1" fontId="3" fillId="0" borderId="0" xfId="0" applyNumberFormat="1" applyFont="1" applyAlignment="1">
      <alignment horizontal="right" wrapText="1"/>
    </xf>
    <xf numFmtId="0" fontId="3" fillId="0" borderId="8" xfId="0" applyFont="1" applyBorder="1" applyAlignment="1">
      <alignment horizontal="center" wrapText="1"/>
    </xf>
    <xf numFmtId="0" fontId="0" fillId="0" borderId="0" xfId="0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top"/>
    </xf>
    <xf numFmtId="0" fontId="13" fillId="0" borderId="0" xfId="0" applyFont="1"/>
    <xf numFmtId="0" fontId="13" fillId="0" borderId="0" xfId="0" applyFont="1" applyAlignment="1">
      <alignment vertical="center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14" fillId="0" borderId="0" xfId="0" applyFont="1" applyAlignment="1">
      <alignment horizontal="center" wrapText="1"/>
    </xf>
    <xf numFmtId="167" fontId="14" fillId="0" borderId="0" xfId="0" applyNumberFormat="1" applyFont="1" applyAlignment="1">
      <alignment horizontal="right" wrapText="1"/>
    </xf>
    <xf numFmtId="1" fontId="14" fillId="0" borderId="0" xfId="0" applyNumberFormat="1" applyFont="1" applyAlignment="1">
      <alignment horizontal="right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top"/>
    </xf>
    <xf numFmtId="2" fontId="0" fillId="0" borderId="0" xfId="0" applyNumberFormat="1" applyAlignment="1">
      <alignment horizontal="center"/>
    </xf>
    <xf numFmtId="2" fontId="0" fillId="0" borderId="0" xfId="0" applyNumberFormat="1"/>
    <xf numFmtId="2" fontId="5" fillId="0" borderId="8" xfId="0" applyNumberFormat="1" applyFont="1" applyBorder="1" applyAlignment="1">
      <alignment horizontal="center" vertical="center"/>
    </xf>
    <xf numFmtId="2" fontId="3" fillId="0" borderId="8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 vertical="top"/>
    </xf>
    <xf numFmtId="2" fontId="3" fillId="0" borderId="0" xfId="0" applyNumberFormat="1" applyFont="1"/>
    <xf numFmtId="2" fontId="3" fillId="0" borderId="8" xfId="0" applyNumberFormat="1" applyFont="1" applyBorder="1" applyAlignment="1">
      <alignment horizontal="center" vertical="center"/>
    </xf>
    <xf numFmtId="2" fontId="14" fillId="0" borderId="8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top"/>
    </xf>
    <xf numFmtId="2" fontId="3" fillId="0" borderId="8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 vertical="top" wrapText="1"/>
    </xf>
    <xf numFmtId="2" fontId="5" fillId="0" borderId="0" xfId="0" applyNumberFormat="1" applyFont="1" applyAlignment="1">
      <alignment horizontal="center" vertical="top" wrapText="1"/>
    </xf>
    <xf numFmtId="2" fontId="5" fillId="0" borderId="3" xfId="0" applyNumberFormat="1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8" fillId="0" borderId="8" xfId="0" applyNumberFormat="1" applyFont="1" applyBorder="1" applyAlignment="1">
      <alignment horizontal="center" vertical="center"/>
    </xf>
    <xf numFmtId="2" fontId="5" fillId="0" borderId="8" xfId="0" applyNumberFormat="1" applyFont="1" applyBorder="1" applyAlignment="1">
      <alignment horizontal="center" vertical="top"/>
    </xf>
    <xf numFmtId="2" fontId="9" fillId="0" borderId="0" xfId="0" applyNumberFormat="1" applyFont="1"/>
    <xf numFmtId="0" fontId="8" fillId="0" borderId="0" xfId="0" applyFont="1" applyAlignment="1">
      <alignment horizontal="right" vertical="center"/>
    </xf>
    <xf numFmtId="2" fontId="8" fillId="0" borderId="0" xfId="0" applyNumberFormat="1" applyFont="1"/>
    <xf numFmtId="49" fontId="0" fillId="0" borderId="0" xfId="0" applyNumberFormat="1"/>
    <xf numFmtId="49" fontId="3" fillId="0" borderId="0" xfId="0" applyNumberFormat="1" applyFont="1"/>
    <xf numFmtId="49" fontId="10" fillId="0" borderId="8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horizontal="right" vertical="top" wrapText="1"/>
    </xf>
    <xf numFmtId="49" fontId="3" fillId="0" borderId="8" xfId="0" applyNumberFormat="1" applyFont="1" applyBorder="1"/>
    <xf numFmtId="49" fontId="5" fillId="0" borderId="0" xfId="0" applyNumberFormat="1" applyFont="1" applyAlignment="1">
      <alignment horizontal="right"/>
    </xf>
    <xf numFmtId="49" fontId="5" fillId="0" borderId="0" xfId="0" applyNumberFormat="1" applyFont="1"/>
    <xf numFmtId="49" fontId="5" fillId="0" borderId="0" xfId="0" applyNumberFormat="1" applyFont="1" applyAlignment="1">
      <alignment horizontal="center" vertical="top"/>
    </xf>
    <xf numFmtId="49" fontId="9" fillId="0" borderId="0" xfId="0" applyNumberFormat="1" applyFont="1"/>
    <xf numFmtId="0" fontId="15" fillId="0" borderId="0" xfId="0" applyFont="1"/>
    <xf numFmtId="2" fontId="15" fillId="0" borderId="0" xfId="0" applyNumberFormat="1" applyFont="1"/>
    <xf numFmtId="17" fontId="15" fillId="0" borderId="0" xfId="0" applyNumberFormat="1" applyFont="1"/>
    <xf numFmtId="0" fontId="8" fillId="0" borderId="8" xfId="0" applyFont="1" applyBorder="1" applyAlignment="1">
      <alignment horizontal="right" vertical="center"/>
    </xf>
    <xf numFmtId="0" fontId="12" fillId="0" borderId="9" xfId="0" applyFont="1" applyBorder="1" applyAlignment="1">
      <alignment horizontal="left" vertical="top"/>
    </xf>
    <xf numFmtId="0" fontId="12" fillId="0" borderId="17" xfId="0" applyFont="1" applyBorder="1" applyAlignment="1">
      <alignment horizontal="left" vertical="top"/>
    </xf>
    <xf numFmtId="0" fontId="12" fillId="0" borderId="10" xfId="0" applyFont="1" applyBorder="1" applyAlignment="1">
      <alignment horizontal="left" vertical="top"/>
    </xf>
    <xf numFmtId="0" fontId="8" fillId="0" borderId="9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/>
    </xf>
    <xf numFmtId="0" fontId="8" fillId="0" borderId="10" xfId="0" applyFont="1" applyBorder="1" applyAlignment="1">
      <alignment horizontal="right"/>
    </xf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2" fontId="5" fillId="0" borderId="8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wrapText="1"/>
    </xf>
    <xf numFmtId="166" fontId="0" fillId="0" borderId="0" xfId="0" applyNumberFormat="1" applyAlignment="1">
      <alignment horizontal="right"/>
    </xf>
    <xf numFmtId="0" fontId="7" fillId="0" borderId="0" xfId="0" applyFont="1" applyAlignment="1">
      <alignment horizontal="center" wrapText="1"/>
    </xf>
    <xf numFmtId="167" fontId="7" fillId="0" borderId="0" xfId="0" applyNumberFormat="1" applyFont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top"/>
    </xf>
    <xf numFmtId="0" fontId="12" fillId="0" borderId="8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wrapText="1"/>
    </xf>
    <xf numFmtId="0" fontId="12" fillId="0" borderId="13" xfId="0" applyFont="1" applyBorder="1" applyAlignment="1">
      <alignment horizontal="left" wrapText="1"/>
    </xf>
    <xf numFmtId="0" fontId="12" fillId="0" borderId="14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right" vertical="top"/>
    </xf>
    <xf numFmtId="0" fontId="8" fillId="0" borderId="10" xfId="0" applyFont="1" applyBorder="1" applyAlignment="1">
      <alignment horizontal="right" vertical="top"/>
    </xf>
    <xf numFmtId="49" fontId="5" fillId="0" borderId="8" xfId="0" applyNumberFormat="1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/>
    </xf>
    <xf numFmtId="0" fontId="16" fillId="0" borderId="8" xfId="0" applyFont="1" applyBorder="1"/>
    <xf numFmtId="0" fontId="10" fillId="0" borderId="8" xfId="0" applyFont="1" applyBorder="1" applyAlignment="1">
      <alignment horizontal="center"/>
    </xf>
    <xf numFmtId="2" fontId="10" fillId="0" borderId="8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top" wrapText="1"/>
    </xf>
    <xf numFmtId="164" fontId="10" fillId="0" borderId="8" xfId="0" applyNumberFormat="1" applyFont="1" applyBorder="1" applyAlignment="1">
      <alignment horizontal="center"/>
    </xf>
    <xf numFmtId="49" fontId="16" fillId="0" borderId="8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211"/>
  <sheetViews>
    <sheetView tabSelected="1" topLeftCell="A152" workbookViewId="0">
      <selection activeCell="F192" sqref="F192"/>
    </sheetView>
  </sheetViews>
  <sheetFormatPr defaultRowHeight="14.25"/>
  <cols>
    <col min="1" max="1" width="3.5" customWidth="1"/>
    <col min="2" max="2" width="8.75" style="79"/>
    <col min="3" max="3" width="22.375" customWidth="1"/>
    <col min="4" max="4" width="9" customWidth="1"/>
    <col min="5" max="5" width="12.25" customWidth="1"/>
    <col min="6" max="6" width="12.25" style="59" customWidth="1"/>
  </cols>
  <sheetData>
    <row r="1" spans="2:6">
      <c r="C1" s="113" t="s">
        <v>120</v>
      </c>
      <c r="D1" s="113"/>
      <c r="E1" s="113"/>
      <c r="F1" s="113"/>
    </row>
    <row r="2" spans="2:6">
      <c r="C2" s="3"/>
      <c r="D2" s="4"/>
      <c r="E2" s="5"/>
      <c r="F2" s="58"/>
    </row>
    <row r="3" spans="2:6" ht="15">
      <c r="B3" s="115" t="s">
        <v>119</v>
      </c>
      <c r="C3" s="115"/>
      <c r="D3" s="115"/>
      <c r="E3" s="115"/>
      <c r="F3" s="115"/>
    </row>
    <row r="4" spans="2:6" ht="15">
      <c r="C4" s="6"/>
      <c r="D4" s="4"/>
      <c r="E4" s="5"/>
      <c r="F4" s="58"/>
    </row>
    <row r="5" spans="2:6" ht="31.5" customHeight="1">
      <c r="B5" s="114" t="s">
        <v>121</v>
      </c>
      <c r="C5" s="114"/>
      <c r="D5" s="114"/>
      <c r="E5" s="114"/>
      <c r="F5" s="114"/>
    </row>
    <row r="6" spans="2:6">
      <c r="C6" s="3"/>
      <c r="D6" s="4"/>
      <c r="E6" s="7"/>
    </row>
    <row r="7" spans="2:6" ht="20.45" customHeight="1">
      <c r="B7" s="116" t="s">
        <v>162</v>
      </c>
      <c r="C7" s="116"/>
      <c r="D7" s="116"/>
      <c r="E7" s="116"/>
      <c r="F7" s="116"/>
    </row>
    <row r="8" spans="2:6" s="8" customFormat="1" ht="11.25">
      <c r="B8" s="107" t="s">
        <v>0</v>
      </c>
      <c r="C8" s="108" t="s">
        <v>1</v>
      </c>
      <c r="D8" s="118" t="s">
        <v>122</v>
      </c>
      <c r="E8" s="118"/>
      <c r="F8" s="118"/>
    </row>
    <row r="9" spans="2:6" s="8" customFormat="1" ht="22.5">
      <c r="B9" s="107"/>
      <c r="C9" s="108"/>
      <c r="D9" s="19" t="s">
        <v>3</v>
      </c>
      <c r="E9" s="19" t="s">
        <v>4</v>
      </c>
      <c r="F9" s="60" t="s">
        <v>5</v>
      </c>
    </row>
    <row r="10" spans="2:6" ht="13.9" customHeight="1">
      <c r="B10" s="136">
        <v>9</v>
      </c>
      <c r="C10" s="137"/>
      <c r="D10" s="138">
        <v>0.09</v>
      </c>
      <c r="E10" s="138">
        <v>0.2</v>
      </c>
      <c r="F10" s="139">
        <f>SUM(D10:E10)</f>
        <v>0.29000000000000004</v>
      </c>
    </row>
    <row r="11" spans="2:6" ht="13.9" customHeight="1">
      <c r="B11" s="136">
        <v>11</v>
      </c>
      <c r="C11" s="140"/>
      <c r="D11" s="138">
        <v>0.06</v>
      </c>
      <c r="E11" s="138">
        <v>0.16250000000000001</v>
      </c>
      <c r="F11" s="139">
        <f t="shared" ref="F11:F62" si="0">SUM(D11:E11)</f>
        <v>0.2225</v>
      </c>
    </row>
    <row r="12" spans="2:6" ht="13.9" customHeight="1">
      <c r="B12" s="136">
        <v>12</v>
      </c>
      <c r="C12" s="140"/>
      <c r="D12" s="138">
        <v>0.54</v>
      </c>
      <c r="E12" s="138">
        <v>1.26</v>
      </c>
      <c r="F12" s="139">
        <f t="shared" si="0"/>
        <v>1.8</v>
      </c>
    </row>
    <row r="13" spans="2:6" ht="13.9" customHeight="1">
      <c r="B13" s="136">
        <v>16</v>
      </c>
      <c r="C13" s="140"/>
      <c r="D13" s="138">
        <v>0.12</v>
      </c>
      <c r="E13" s="138">
        <v>0.3</v>
      </c>
      <c r="F13" s="139">
        <f t="shared" si="0"/>
        <v>0.42</v>
      </c>
    </row>
    <row r="14" spans="2:6" ht="13.9" customHeight="1">
      <c r="B14" s="136" t="s">
        <v>6</v>
      </c>
      <c r="C14" s="140"/>
      <c r="D14" s="138">
        <v>0.25</v>
      </c>
      <c r="E14" s="138">
        <v>0.59</v>
      </c>
      <c r="F14" s="139">
        <f t="shared" si="0"/>
        <v>0.84</v>
      </c>
    </row>
    <row r="15" spans="2:6" ht="13.9" customHeight="1">
      <c r="B15" s="136" t="s">
        <v>76</v>
      </c>
      <c r="C15" s="140"/>
      <c r="D15" s="138">
        <v>0.2</v>
      </c>
      <c r="E15" s="138">
        <v>0.46</v>
      </c>
      <c r="F15" s="139">
        <f t="shared" si="0"/>
        <v>0.66</v>
      </c>
    </row>
    <row r="16" spans="2:6" ht="13.9" customHeight="1">
      <c r="B16" s="136" t="s">
        <v>163</v>
      </c>
      <c r="C16" s="140"/>
      <c r="D16" s="138">
        <v>0.36</v>
      </c>
      <c r="E16" s="138">
        <v>2.76</v>
      </c>
      <c r="F16" s="139">
        <f>SUM(D16:E16)</f>
        <v>3.1199999999999997</v>
      </c>
    </row>
    <row r="17" spans="2:6" ht="13.9" customHeight="1">
      <c r="B17" s="136" t="s">
        <v>97</v>
      </c>
      <c r="C17" s="140"/>
      <c r="D17" s="138">
        <v>0.43</v>
      </c>
      <c r="E17" s="138">
        <v>1.03</v>
      </c>
      <c r="F17" s="139">
        <f t="shared" si="0"/>
        <v>1.46</v>
      </c>
    </row>
    <row r="18" spans="2:6" ht="13.9" customHeight="1">
      <c r="B18" s="136" t="s">
        <v>7</v>
      </c>
      <c r="C18" s="140"/>
      <c r="D18" s="138">
        <v>0.03</v>
      </c>
      <c r="E18" s="138">
        <v>0.08</v>
      </c>
      <c r="F18" s="139">
        <f t="shared" si="0"/>
        <v>0.11</v>
      </c>
    </row>
    <row r="19" spans="2:6" ht="13.9" customHeight="1">
      <c r="B19" s="136" t="s">
        <v>77</v>
      </c>
      <c r="C19" s="140"/>
      <c r="D19" s="138">
        <v>0.98</v>
      </c>
      <c r="E19" s="138">
        <v>2.31</v>
      </c>
      <c r="F19" s="139">
        <f t="shared" si="0"/>
        <v>3.29</v>
      </c>
    </row>
    <row r="20" spans="2:6" ht="13.9" customHeight="1">
      <c r="B20" s="136" t="s">
        <v>78</v>
      </c>
      <c r="C20" s="140"/>
      <c r="D20" s="138">
        <v>0.06</v>
      </c>
      <c r="E20" s="138">
        <v>0.14000000000000001</v>
      </c>
      <c r="F20" s="139">
        <f t="shared" si="0"/>
        <v>0.2</v>
      </c>
    </row>
    <row r="21" spans="2:6" ht="13.9" customHeight="1">
      <c r="B21" s="136" t="s">
        <v>79</v>
      </c>
      <c r="C21" s="140"/>
      <c r="D21" s="138">
        <v>0.3</v>
      </c>
      <c r="E21" s="138">
        <v>0.7</v>
      </c>
      <c r="F21" s="139">
        <f t="shared" si="0"/>
        <v>1</v>
      </c>
    </row>
    <row r="22" spans="2:6" ht="13.9" customHeight="1">
      <c r="B22" s="136" t="s">
        <v>98</v>
      </c>
      <c r="C22" s="41" t="s">
        <v>8</v>
      </c>
      <c r="D22" s="138">
        <v>0.18</v>
      </c>
      <c r="E22" s="138">
        <v>0.42</v>
      </c>
      <c r="F22" s="139">
        <f t="shared" si="0"/>
        <v>0.6</v>
      </c>
    </row>
    <row r="23" spans="2:6" ht="13.9" customHeight="1">
      <c r="B23" s="136">
        <v>33</v>
      </c>
      <c r="C23" s="140"/>
      <c r="D23" s="138">
        <v>0.01</v>
      </c>
      <c r="E23" s="138">
        <v>0.04</v>
      </c>
      <c r="F23" s="139">
        <f t="shared" si="0"/>
        <v>0.05</v>
      </c>
    </row>
    <row r="24" spans="2:6" ht="13.9" customHeight="1">
      <c r="B24" s="136">
        <v>61</v>
      </c>
      <c r="C24" s="140"/>
      <c r="D24" s="138">
        <v>7.0000000000000007E-2</v>
      </c>
      <c r="E24" s="138">
        <v>0.17</v>
      </c>
      <c r="F24" s="139">
        <f t="shared" si="0"/>
        <v>0.24000000000000002</v>
      </c>
    </row>
    <row r="25" spans="2:6" ht="13.9" customHeight="1">
      <c r="B25" s="136">
        <v>62</v>
      </c>
      <c r="C25" s="140"/>
      <c r="D25" s="138">
        <v>0.44</v>
      </c>
      <c r="E25" s="138">
        <v>1.03</v>
      </c>
      <c r="F25" s="139">
        <f t="shared" si="0"/>
        <v>1.47</v>
      </c>
    </row>
    <row r="26" spans="2:6" ht="13.9" customHeight="1">
      <c r="B26" s="136">
        <v>63</v>
      </c>
      <c r="C26" s="140"/>
      <c r="D26" s="138">
        <v>0.08</v>
      </c>
      <c r="E26" s="138">
        <v>0.2</v>
      </c>
      <c r="F26" s="139">
        <f t="shared" si="0"/>
        <v>0.28000000000000003</v>
      </c>
    </row>
    <row r="27" spans="2:6" ht="13.9" customHeight="1">
      <c r="B27" s="136" t="s">
        <v>80</v>
      </c>
      <c r="C27" s="140"/>
      <c r="D27" s="139">
        <v>0.1</v>
      </c>
      <c r="E27" s="138">
        <v>0.24</v>
      </c>
      <c r="F27" s="139">
        <f t="shared" si="0"/>
        <v>0.33999999999999997</v>
      </c>
    </row>
    <row r="28" spans="2:6" ht="13.9" customHeight="1">
      <c r="B28" s="136" t="s">
        <v>81</v>
      </c>
      <c r="C28" s="140"/>
      <c r="D28" s="141">
        <v>3.0000000000000001E-3</v>
      </c>
      <c r="E28" s="138">
        <v>7.0000000000000001E-3</v>
      </c>
      <c r="F28" s="139">
        <f t="shared" si="0"/>
        <v>0.01</v>
      </c>
    </row>
    <row r="29" spans="2:6" ht="13.9" customHeight="1">
      <c r="B29" s="136" t="s">
        <v>82</v>
      </c>
      <c r="C29" s="140"/>
      <c r="D29" s="141">
        <v>0.4</v>
      </c>
      <c r="E29" s="138">
        <v>0.95</v>
      </c>
      <c r="F29" s="139">
        <f t="shared" si="0"/>
        <v>1.35</v>
      </c>
    </row>
    <row r="30" spans="2:6" s="89" customFormat="1" ht="13.9" customHeight="1">
      <c r="B30" s="136" t="s">
        <v>161</v>
      </c>
      <c r="C30" s="140"/>
      <c r="D30" s="138">
        <v>0.72</v>
      </c>
      <c r="E30" s="138">
        <v>1.7</v>
      </c>
      <c r="F30" s="139">
        <f t="shared" si="0"/>
        <v>2.42</v>
      </c>
    </row>
    <row r="31" spans="2:6" ht="13.9" customHeight="1">
      <c r="B31" s="136" t="s">
        <v>164</v>
      </c>
      <c r="C31" s="140"/>
      <c r="D31" s="138">
        <v>0.24</v>
      </c>
      <c r="E31" s="138">
        <v>0.96</v>
      </c>
      <c r="F31" s="139">
        <f t="shared" si="0"/>
        <v>1.2</v>
      </c>
    </row>
    <row r="32" spans="2:6" ht="13.9" customHeight="1">
      <c r="B32" s="136">
        <v>76</v>
      </c>
      <c r="C32" s="140"/>
      <c r="D32" s="138">
        <v>0.14000000000000001</v>
      </c>
      <c r="E32" s="138">
        <v>0.34</v>
      </c>
      <c r="F32" s="139">
        <f t="shared" si="0"/>
        <v>0.48000000000000004</v>
      </c>
    </row>
    <row r="33" spans="2:11" s="89" customFormat="1" ht="13.9" customHeight="1">
      <c r="B33" s="136" t="s">
        <v>166</v>
      </c>
      <c r="C33" s="140"/>
      <c r="D33" s="138">
        <v>0.05</v>
      </c>
      <c r="E33" s="138">
        <v>0.28999999999999998</v>
      </c>
      <c r="F33" s="139">
        <f>SUM(D33:E33)</f>
        <v>0.33999999999999997</v>
      </c>
    </row>
    <row r="34" spans="2:11" s="89" customFormat="1" ht="13.9" customHeight="1">
      <c r="B34" s="136" t="s">
        <v>165</v>
      </c>
      <c r="C34" s="140"/>
      <c r="D34" s="138">
        <v>0.08</v>
      </c>
      <c r="E34" s="138">
        <v>0.4</v>
      </c>
      <c r="F34" s="139">
        <f>SUM(D34:E34)</f>
        <v>0.48000000000000004</v>
      </c>
    </row>
    <row r="35" spans="2:11" s="89" customFormat="1" ht="13.9" customHeight="1">
      <c r="B35" s="136" t="s">
        <v>160</v>
      </c>
      <c r="C35" s="140"/>
      <c r="D35" s="138">
        <v>0.21</v>
      </c>
      <c r="E35" s="138">
        <v>0.28000000000000003</v>
      </c>
      <c r="F35" s="139">
        <f t="shared" si="0"/>
        <v>0.49</v>
      </c>
    </row>
    <row r="36" spans="2:11" s="89" customFormat="1" ht="13.9" customHeight="1">
      <c r="B36" s="136" t="s">
        <v>159</v>
      </c>
      <c r="C36" s="140"/>
      <c r="D36" s="138">
        <v>0.3</v>
      </c>
      <c r="E36" s="138">
        <v>1.2</v>
      </c>
      <c r="F36" s="139">
        <f>SUM(D36:E36)</f>
        <v>1.5</v>
      </c>
    </row>
    <row r="37" spans="2:11" s="89" customFormat="1" ht="13.9" customHeight="1">
      <c r="B37" s="136" t="s">
        <v>158</v>
      </c>
      <c r="C37" s="140"/>
      <c r="D37" s="138">
        <v>0</v>
      </c>
      <c r="E37" s="138">
        <v>6.53</v>
      </c>
      <c r="F37" s="139">
        <f t="shared" si="0"/>
        <v>6.53</v>
      </c>
    </row>
    <row r="38" spans="2:11" s="89" customFormat="1" ht="13.9" customHeight="1">
      <c r="B38" s="136" t="s">
        <v>157</v>
      </c>
      <c r="C38" s="41" t="s">
        <v>147</v>
      </c>
      <c r="D38" s="138">
        <v>2.84</v>
      </c>
      <c r="E38" s="138">
        <v>4.9000000000000004</v>
      </c>
      <c r="F38" s="139">
        <f t="shared" si="0"/>
        <v>7.74</v>
      </c>
    </row>
    <row r="39" spans="2:11" s="89" customFormat="1" ht="13.9" customHeight="1">
      <c r="B39" s="136" t="s">
        <v>157</v>
      </c>
      <c r="C39" s="41" t="s">
        <v>148</v>
      </c>
      <c r="D39" s="138">
        <v>2.6</v>
      </c>
      <c r="E39" s="138">
        <v>5.2</v>
      </c>
      <c r="F39" s="139">
        <f t="shared" si="0"/>
        <v>7.8000000000000007</v>
      </c>
      <c r="G39" s="90"/>
      <c r="K39" s="91"/>
    </row>
    <row r="40" spans="2:11" s="89" customFormat="1" ht="13.9" customHeight="1">
      <c r="B40" s="136">
        <v>99</v>
      </c>
      <c r="C40" s="41"/>
      <c r="D40" s="138">
        <v>0.3</v>
      </c>
      <c r="E40" s="138">
        <v>0.52</v>
      </c>
      <c r="F40" s="139">
        <f t="shared" si="0"/>
        <v>0.82000000000000006</v>
      </c>
    </row>
    <row r="41" spans="2:11" ht="13.9" customHeight="1">
      <c r="B41" s="136">
        <v>101</v>
      </c>
      <c r="C41" s="41"/>
      <c r="D41" s="138">
        <v>0.08</v>
      </c>
      <c r="E41" s="138">
        <v>0.2</v>
      </c>
      <c r="F41" s="139">
        <f t="shared" si="0"/>
        <v>0.28000000000000003</v>
      </c>
    </row>
    <row r="42" spans="2:11" ht="13.9" customHeight="1">
      <c r="B42" s="136" t="s">
        <v>167</v>
      </c>
      <c r="C42" s="41"/>
      <c r="D42" s="138">
        <v>0.22</v>
      </c>
      <c r="E42" s="138">
        <v>0.54</v>
      </c>
      <c r="F42" s="139">
        <f t="shared" si="0"/>
        <v>0.76</v>
      </c>
    </row>
    <row r="43" spans="2:11" ht="13.9" customHeight="1">
      <c r="B43" s="136" t="s">
        <v>10</v>
      </c>
      <c r="C43" s="41"/>
      <c r="D43" s="138">
        <v>0.22</v>
      </c>
      <c r="E43" s="138">
        <v>0.53</v>
      </c>
      <c r="F43" s="139">
        <f t="shared" si="0"/>
        <v>0.75</v>
      </c>
    </row>
    <row r="44" spans="2:11" ht="13.9" customHeight="1">
      <c r="B44" s="136">
        <v>106</v>
      </c>
      <c r="C44" s="41"/>
      <c r="D44" s="138">
        <v>0.08</v>
      </c>
      <c r="E44" s="138">
        <v>0.19</v>
      </c>
      <c r="F44" s="139">
        <f t="shared" si="0"/>
        <v>0.27</v>
      </c>
    </row>
    <row r="45" spans="2:11" ht="13.9" customHeight="1">
      <c r="B45" s="136">
        <v>109</v>
      </c>
      <c r="C45" s="41"/>
      <c r="D45" s="138">
        <v>0.11</v>
      </c>
      <c r="E45" s="138">
        <v>0.28000000000000003</v>
      </c>
      <c r="F45" s="139">
        <f t="shared" si="0"/>
        <v>0.39</v>
      </c>
    </row>
    <row r="46" spans="2:11" ht="13.9" customHeight="1">
      <c r="B46" s="136" t="s">
        <v>11</v>
      </c>
      <c r="C46" s="41"/>
      <c r="D46" s="138">
        <v>7.0000000000000007E-2</v>
      </c>
      <c r="E46" s="138">
        <v>0.19</v>
      </c>
      <c r="F46" s="139">
        <f t="shared" si="0"/>
        <v>0.26</v>
      </c>
    </row>
    <row r="47" spans="2:11" ht="13.9" customHeight="1">
      <c r="B47" s="136">
        <v>113</v>
      </c>
      <c r="C47" s="41"/>
      <c r="D47" s="138">
        <v>0.12</v>
      </c>
      <c r="E47" s="138">
        <v>0.28000000000000003</v>
      </c>
      <c r="F47" s="139">
        <f t="shared" si="0"/>
        <v>0.4</v>
      </c>
    </row>
    <row r="48" spans="2:11" ht="13.9" customHeight="1">
      <c r="B48" s="136" t="s">
        <v>83</v>
      </c>
      <c r="C48" s="41" t="s">
        <v>12</v>
      </c>
      <c r="D48" s="138">
        <v>1.02</v>
      </c>
      <c r="E48" s="138">
        <v>2.4</v>
      </c>
      <c r="F48" s="139">
        <f t="shared" si="0"/>
        <v>3.42</v>
      </c>
    </row>
    <row r="49" spans="2:7" ht="13.9" customHeight="1">
      <c r="B49" s="136">
        <v>119</v>
      </c>
      <c r="C49" s="140"/>
      <c r="D49" s="138">
        <v>0.26</v>
      </c>
      <c r="E49" s="138">
        <v>0.63</v>
      </c>
      <c r="F49" s="139">
        <f t="shared" si="0"/>
        <v>0.89</v>
      </c>
      <c r="G49" t="s">
        <v>13</v>
      </c>
    </row>
    <row r="50" spans="2:7" ht="13.9" customHeight="1">
      <c r="B50" s="136">
        <v>122</v>
      </c>
      <c r="C50" s="140"/>
      <c r="D50" s="138">
        <v>0.03</v>
      </c>
      <c r="E50" s="138">
        <v>0.27</v>
      </c>
      <c r="F50" s="139">
        <f t="shared" si="0"/>
        <v>0.30000000000000004</v>
      </c>
    </row>
    <row r="51" spans="2:7" ht="13.9" customHeight="1">
      <c r="B51" s="136">
        <v>124</v>
      </c>
      <c r="C51" s="140"/>
      <c r="D51" s="138">
        <v>0.54</v>
      </c>
      <c r="E51" s="138">
        <v>1.28</v>
      </c>
      <c r="F51" s="139">
        <f t="shared" si="0"/>
        <v>1.82</v>
      </c>
    </row>
    <row r="52" spans="2:7" ht="13.9" customHeight="1">
      <c r="B52" s="136" t="s">
        <v>14</v>
      </c>
      <c r="C52" s="140"/>
      <c r="D52" s="138">
        <v>0.05</v>
      </c>
      <c r="E52" s="138">
        <v>0.12</v>
      </c>
      <c r="F52" s="139">
        <f t="shared" si="0"/>
        <v>0.16999999999999998</v>
      </c>
    </row>
    <row r="53" spans="2:7" ht="13.9" customHeight="1">
      <c r="B53" s="136" t="s">
        <v>15</v>
      </c>
      <c r="C53" s="140"/>
      <c r="D53" s="138">
        <v>0.27</v>
      </c>
      <c r="E53" s="138">
        <v>0.64</v>
      </c>
      <c r="F53" s="139">
        <f t="shared" si="0"/>
        <v>0.91</v>
      </c>
    </row>
    <row r="54" spans="2:7" ht="13.9" customHeight="1">
      <c r="B54" s="136" t="s">
        <v>84</v>
      </c>
      <c r="C54" s="140"/>
      <c r="D54" s="138">
        <v>0.41</v>
      </c>
      <c r="E54" s="138">
        <v>0.97</v>
      </c>
      <c r="F54" s="139">
        <f t="shared" si="0"/>
        <v>1.38</v>
      </c>
    </row>
    <row r="55" spans="2:7" ht="13.9" customHeight="1">
      <c r="B55" s="136">
        <v>132</v>
      </c>
      <c r="C55" s="140"/>
      <c r="D55" s="138">
        <v>0.23</v>
      </c>
      <c r="E55" s="138">
        <v>0.55000000000000004</v>
      </c>
      <c r="F55" s="139">
        <f t="shared" si="0"/>
        <v>0.78</v>
      </c>
    </row>
    <row r="56" spans="2:7" ht="13.9" customHeight="1">
      <c r="B56" s="136" t="s">
        <v>169</v>
      </c>
      <c r="C56" s="140"/>
      <c r="D56" s="138">
        <v>0.1</v>
      </c>
      <c r="E56" s="138">
        <v>1.02</v>
      </c>
      <c r="F56" s="139">
        <f t="shared" si="0"/>
        <v>1.1200000000000001</v>
      </c>
    </row>
    <row r="57" spans="2:7" ht="13.9" customHeight="1">
      <c r="B57" s="136">
        <v>138</v>
      </c>
      <c r="C57" s="140"/>
      <c r="D57" s="138">
        <v>0.13</v>
      </c>
      <c r="E57" s="138">
        <v>0.31</v>
      </c>
      <c r="F57" s="139">
        <f t="shared" si="0"/>
        <v>0.44</v>
      </c>
    </row>
    <row r="58" spans="2:7" ht="13.9" customHeight="1">
      <c r="B58" s="136">
        <v>45</v>
      </c>
      <c r="C58" s="140"/>
      <c r="D58" s="138">
        <v>0</v>
      </c>
      <c r="E58" s="138">
        <v>0.42</v>
      </c>
      <c r="F58" s="139">
        <f t="shared" si="0"/>
        <v>0.42</v>
      </c>
    </row>
    <row r="59" spans="2:7" ht="13.9" customHeight="1">
      <c r="B59" s="136" t="s">
        <v>144</v>
      </c>
      <c r="C59" s="140"/>
      <c r="D59" s="138">
        <v>0</v>
      </c>
      <c r="E59" s="138">
        <v>0.33</v>
      </c>
      <c r="F59" s="139">
        <f t="shared" si="0"/>
        <v>0.33</v>
      </c>
    </row>
    <row r="60" spans="2:7" ht="13.9" customHeight="1">
      <c r="B60" s="136" t="s">
        <v>146</v>
      </c>
      <c r="C60" s="140"/>
      <c r="D60" s="138">
        <v>0</v>
      </c>
      <c r="E60" s="138">
        <v>0.39</v>
      </c>
      <c r="F60" s="139">
        <f t="shared" si="0"/>
        <v>0.39</v>
      </c>
    </row>
    <row r="61" spans="2:7" ht="13.9" customHeight="1">
      <c r="B61" s="136"/>
      <c r="C61" s="140" t="s">
        <v>145</v>
      </c>
      <c r="D61" s="138">
        <v>0</v>
      </c>
      <c r="E61" s="138">
        <v>1.46</v>
      </c>
      <c r="F61" s="139">
        <f t="shared" si="0"/>
        <v>1.46</v>
      </c>
    </row>
    <row r="62" spans="2:7" ht="22.5">
      <c r="B62" s="142"/>
      <c r="C62" s="140" t="s">
        <v>16</v>
      </c>
      <c r="D62" s="143">
        <v>6.9</v>
      </c>
      <c r="E62" s="143">
        <v>0</v>
      </c>
      <c r="F62" s="139">
        <f t="shared" si="0"/>
        <v>6.9</v>
      </c>
    </row>
    <row r="63" spans="2:7" s="34" customFormat="1" ht="12">
      <c r="B63" s="109" t="s">
        <v>172</v>
      </c>
      <c r="C63" s="110"/>
      <c r="D63" s="57">
        <f>SUM(D10:D62)</f>
        <v>23.023000000000003</v>
      </c>
      <c r="E63" s="57">
        <f>SUM(E10:E62)</f>
        <v>48.369500000000009</v>
      </c>
      <c r="F63" s="57">
        <f>SUM(F10:F62)</f>
        <v>71.392499999999998</v>
      </c>
    </row>
    <row r="64" spans="2:7">
      <c r="B64" s="80"/>
      <c r="C64" s="10"/>
      <c r="D64" s="10"/>
      <c r="E64" s="10"/>
      <c r="F64" s="63"/>
    </row>
    <row r="65" spans="2:6" ht="27.6" customHeight="1">
      <c r="B65" s="117" t="s">
        <v>170</v>
      </c>
      <c r="C65" s="117"/>
      <c r="D65" s="117"/>
      <c r="E65" s="117"/>
      <c r="F65" s="117"/>
    </row>
    <row r="66" spans="2:6">
      <c r="B66" s="107" t="s">
        <v>0</v>
      </c>
      <c r="C66" s="108" t="s">
        <v>1</v>
      </c>
      <c r="D66" s="118" t="s">
        <v>2</v>
      </c>
      <c r="E66" s="118"/>
      <c r="F66" s="118"/>
    </row>
    <row r="67" spans="2:6" ht="22.5">
      <c r="B67" s="107"/>
      <c r="C67" s="108"/>
      <c r="D67" s="19" t="s">
        <v>3</v>
      </c>
      <c r="E67" s="19" t="s">
        <v>4</v>
      </c>
      <c r="F67" s="60" t="s">
        <v>5</v>
      </c>
    </row>
    <row r="68" spans="2:6" ht="22.5">
      <c r="B68" s="54" t="s">
        <v>85</v>
      </c>
      <c r="C68" s="24" t="s">
        <v>18</v>
      </c>
      <c r="D68" s="25">
        <v>0.11</v>
      </c>
      <c r="E68" s="25">
        <v>0.28000000000000003</v>
      </c>
      <c r="F68" s="64">
        <f>SUM(D68:E68)</f>
        <v>0.39</v>
      </c>
    </row>
    <row r="69" spans="2:6">
      <c r="B69" s="54" t="s">
        <v>116</v>
      </c>
      <c r="C69" s="24"/>
      <c r="D69" s="25">
        <v>0.03</v>
      </c>
      <c r="E69" s="25">
        <v>1.45</v>
      </c>
      <c r="F69" s="64">
        <f>SUM(D69:E69)</f>
        <v>1.48</v>
      </c>
    </row>
    <row r="70" spans="2:6">
      <c r="B70" s="54" t="s">
        <v>171</v>
      </c>
      <c r="C70" s="24"/>
      <c r="D70" s="25">
        <v>0.22</v>
      </c>
      <c r="E70" s="25">
        <v>0.53</v>
      </c>
      <c r="F70" s="64">
        <f>SUM(D70:E70)</f>
        <v>0.75</v>
      </c>
    </row>
    <row r="71" spans="2:6" ht="13.9" customHeight="1">
      <c r="B71" s="54">
        <v>84</v>
      </c>
      <c r="C71" s="24" t="s">
        <v>155</v>
      </c>
      <c r="D71" s="25">
        <v>0.15</v>
      </c>
      <c r="E71" s="25">
        <v>0.4</v>
      </c>
      <c r="F71" s="64">
        <f t="shared" ref="F71:F79" si="1">SUM(D71:E71)</f>
        <v>0.55000000000000004</v>
      </c>
    </row>
    <row r="72" spans="2:6" ht="13.9" customHeight="1">
      <c r="B72" s="54" t="s">
        <v>86</v>
      </c>
      <c r="C72" s="24" t="s">
        <v>156</v>
      </c>
      <c r="D72" s="25">
        <v>0.24</v>
      </c>
      <c r="E72" s="25">
        <v>0.56000000000000005</v>
      </c>
      <c r="F72" s="64">
        <f t="shared" si="1"/>
        <v>0.8</v>
      </c>
    </row>
    <row r="73" spans="2:6" ht="13.9" customHeight="1">
      <c r="B73" s="81" t="s">
        <v>11</v>
      </c>
      <c r="C73" s="41" t="s">
        <v>109</v>
      </c>
      <c r="D73" s="40">
        <v>0.02</v>
      </c>
      <c r="E73" s="40">
        <v>0</v>
      </c>
      <c r="F73" s="64">
        <f t="shared" si="1"/>
        <v>0.02</v>
      </c>
    </row>
    <row r="74" spans="2:6" ht="22.15" customHeight="1">
      <c r="B74" s="81" t="s">
        <v>11</v>
      </c>
      <c r="C74" s="41" t="s">
        <v>150</v>
      </c>
      <c r="D74" s="40">
        <v>0.06</v>
      </c>
      <c r="E74" s="40">
        <v>0</v>
      </c>
      <c r="F74" s="64">
        <f t="shared" si="1"/>
        <v>0.06</v>
      </c>
    </row>
    <row r="75" spans="2:6" ht="13.9" customHeight="1">
      <c r="B75" s="81" t="s">
        <v>58</v>
      </c>
      <c r="C75" s="41" t="s">
        <v>110</v>
      </c>
      <c r="D75" s="40">
        <v>0.02</v>
      </c>
      <c r="E75" s="40">
        <v>0.16</v>
      </c>
      <c r="F75" s="64">
        <f t="shared" si="1"/>
        <v>0.18</v>
      </c>
    </row>
    <row r="76" spans="2:6" ht="13.9" customHeight="1">
      <c r="B76" s="81" t="s">
        <v>7</v>
      </c>
      <c r="C76" s="41" t="s">
        <v>111</v>
      </c>
      <c r="D76" s="40">
        <v>0.03</v>
      </c>
      <c r="E76" s="40">
        <v>0.08</v>
      </c>
      <c r="F76" s="64">
        <f t="shared" si="1"/>
        <v>0.11</v>
      </c>
    </row>
    <row r="77" spans="2:6" ht="13.9" customHeight="1">
      <c r="B77" s="81" t="s">
        <v>14</v>
      </c>
      <c r="C77" s="41" t="s">
        <v>112</v>
      </c>
      <c r="D77" s="40">
        <v>0.02</v>
      </c>
      <c r="E77" s="40">
        <v>0.1</v>
      </c>
      <c r="F77" s="64">
        <f t="shared" si="1"/>
        <v>0.12000000000000001</v>
      </c>
    </row>
    <row r="78" spans="2:6" ht="13.9" customHeight="1">
      <c r="B78" s="81" t="s">
        <v>152</v>
      </c>
      <c r="C78" s="41" t="s">
        <v>151</v>
      </c>
      <c r="D78" s="40">
        <v>0.02</v>
      </c>
      <c r="E78" s="40">
        <v>0.15</v>
      </c>
      <c r="F78" s="64">
        <f t="shared" si="1"/>
        <v>0.16999999999999998</v>
      </c>
    </row>
    <row r="79" spans="2:6" ht="13.9" customHeight="1">
      <c r="B79" s="81" t="s">
        <v>154</v>
      </c>
      <c r="C79" s="41" t="s">
        <v>153</v>
      </c>
      <c r="D79" s="40">
        <v>0.01</v>
      </c>
      <c r="E79" s="40">
        <v>0.24</v>
      </c>
      <c r="F79" s="64">
        <f t="shared" si="1"/>
        <v>0.25</v>
      </c>
    </row>
    <row r="80" spans="2:6">
      <c r="B80" s="54">
        <v>24</v>
      </c>
      <c r="C80" s="24" t="s">
        <v>70</v>
      </c>
      <c r="D80" s="25">
        <v>0.19</v>
      </c>
      <c r="E80" s="25">
        <v>0.47</v>
      </c>
      <c r="F80" s="64">
        <f>SUM(D80:E80)</f>
        <v>0.65999999999999992</v>
      </c>
    </row>
    <row r="81" spans="2:12">
      <c r="B81" s="54" t="s">
        <v>71</v>
      </c>
      <c r="C81" s="24" t="s">
        <v>72</v>
      </c>
      <c r="D81" s="25">
        <v>0.3</v>
      </c>
      <c r="E81" s="25">
        <v>0.7</v>
      </c>
      <c r="F81" s="64">
        <f>SUM(D81:E81)</f>
        <v>1</v>
      </c>
    </row>
    <row r="82" spans="2:12" s="34" customFormat="1" ht="13.9" customHeight="1">
      <c r="B82" s="109" t="s">
        <v>125</v>
      </c>
      <c r="C82" s="110"/>
      <c r="D82" s="42">
        <f>SUM(D68:D81)</f>
        <v>1.4200000000000002</v>
      </c>
      <c r="E82" s="42">
        <f>SUM(E68:E81)</f>
        <v>5.12</v>
      </c>
      <c r="F82" s="65">
        <f>SUM(F68:F81)</f>
        <v>6.54</v>
      </c>
    </row>
    <row r="83" spans="2:12">
      <c r="B83" s="82"/>
      <c r="C83" s="11"/>
      <c r="D83" s="12"/>
      <c r="E83" s="12"/>
      <c r="F83" s="66"/>
    </row>
    <row r="84" spans="2:12" ht="22.9" customHeight="1">
      <c r="B84" s="116" t="s">
        <v>123</v>
      </c>
      <c r="C84" s="116"/>
      <c r="D84" s="116"/>
      <c r="E84" s="116"/>
      <c r="F84" s="116"/>
    </row>
    <row r="85" spans="2:12">
      <c r="B85" s="107" t="s">
        <v>0</v>
      </c>
      <c r="C85" s="108" t="s">
        <v>1</v>
      </c>
      <c r="D85" s="118" t="s">
        <v>2</v>
      </c>
      <c r="E85" s="118"/>
      <c r="F85" s="118"/>
    </row>
    <row r="86" spans="2:12" ht="22.5">
      <c r="B86" s="107"/>
      <c r="C86" s="108"/>
      <c r="D86" s="19" t="s">
        <v>3</v>
      </c>
      <c r="E86" s="19" t="s">
        <v>4</v>
      </c>
      <c r="F86" s="60" t="s">
        <v>5</v>
      </c>
    </row>
    <row r="87" spans="2:12" ht="18" customHeight="1">
      <c r="B87" s="120" t="s">
        <v>99</v>
      </c>
      <c r="C87" s="121"/>
      <c r="D87" s="121"/>
      <c r="E87" s="121"/>
      <c r="F87" s="122"/>
      <c r="H87" s="27"/>
      <c r="I87" s="28"/>
      <c r="J87" s="29"/>
      <c r="K87" s="28"/>
      <c r="L87" s="28"/>
    </row>
    <row r="88" spans="2:12" ht="13.9" customHeight="1">
      <c r="B88" s="36">
        <v>12</v>
      </c>
      <c r="C88" s="24" t="s">
        <v>87</v>
      </c>
      <c r="D88" s="24">
        <v>0.22</v>
      </c>
      <c r="E88" s="24">
        <v>0.53</v>
      </c>
      <c r="F88" s="67">
        <f>SUM(D88:E88)</f>
        <v>0.75</v>
      </c>
    </row>
    <row r="89" spans="2:12" ht="13.9" customHeight="1">
      <c r="B89" s="36" t="s">
        <v>90</v>
      </c>
      <c r="C89" s="24" t="s">
        <v>89</v>
      </c>
      <c r="D89" s="24">
        <v>1.7999999999999999E-2</v>
      </c>
      <c r="E89" s="24">
        <v>4.7E-2</v>
      </c>
      <c r="F89" s="67">
        <v>6.5000000000000002E-2</v>
      </c>
    </row>
    <row r="90" spans="2:12" ht="22.5">
      <c r="B90" s="123">
        <v>47</v>
      </c>
      <c r="C90" s="37" t="s">
        <v>19</v>
      </c>
      <c r="D90" s="124">
        <v>4.4000000000000004</v>
      </c>
      <c r="E90" s="124">
        <v>10.25</v>
      </c>
      <c r="F90" s="125">
        <v>14.65</v>
      </c>
    </row>
    <row r="91" spans="2:12" ht="33.75">
      <c r="B91" s="123"/>
      <c r="C91" s="38" t="s">
        <v>20</v>
      </c>
      <c r="D91" s="124"/>
      <c r="E91" s="124"/>
      <c r="F91" s="125"/>
    </row>
    <row r="92" spans="2:12">
      <c r="B92" s="123"/>
      <c r="C92" s="39" t="s">
        <v>21</v>
      </c>
      <c r="D92" s="124"/>
      <c r="E92" s="124"/>
      <c r="F92" s="125"/>
    </row>
    <row r="93" spans="2:12" ht="24.6" customHeight="1">
      <c r="B93" s="36">
        <v>59</v>
      </c>
      <c r="C93" s="24" t="s">
        <v>101</v>
      </c>
      <c r="D93" s="24">
        <v>0.75</v>
      </c>
      <c r="E93" s="24">
        <v>1.77</v>
      </c>
      <c r="F93" s="67">
        <v>2.52</v>
      </c>
    </row>
    <row r="94" spans="2:12" ht="22.9" customHeight="1">
      <c r="B94" s="36" t="s">
        <v>82</v>
      </c>
      <c r="C94" s="24" t="s">
        <v>22</v>
      </c>
      <c r="D94" s="24">
        <v>0.28000000000000003</v>
      </c>
      <c r="E94" s="24">
        <v>0.68</v>
      </c>
      <c r="F94" s="67">
        <v>0.96</v>
      </c>
    </row>
    <row r="95" spans="2:12" ht="14.45" customHeight="1">
      <c r="B95" s="36" t="s">
        <v>23</v>
      </c>
      <c r="C95" s="24" t="s">
        <v>24</v>
      </c>
      <c r="D95" s="24">
        <v>0.05</v>
      </c>
      <c r="E95" s="24">
        <v>0.13</v>
      </c>
      <c r="F95" s="67">
        <v>0.18</v>
      </c>
    </row>
    <row r="96" spans="2:12" s="35" customFormat="1" ht="14.45" customHeight="1">
      <c r="B96" s="96" t="s">
        <v>124</v>
      </c>
      <c r="C96" s="97"/>
      <c r="D96" s="32">
        <f>SUM(D88:D95)</f>
        <v>5.718</v>
      </c>
      <c r="E96" s="32">
        <f>SUM(E88:E95)</f>
        <v>13.407</v>
      </c>
      <c r="F96" s="68">
        <f>SUM(F88:F95)</f>
        <v>19.125</v>
      </c>
    </row>
    <row r="97" spans="2:12" ht="13.9" customHeight="1">
      <c r="B97" s="80"/>
      <c r="C97" s="11"/>
      <c r="D97" s="13"/>
      <c r="E97" s="13"/>
      <c r="F97" s="69"/>
    </row>
    <row r="98" spans="2:12" ht="13.5" customHeight="1">
      <c r="B98" s="120" t="s">
        <v>102</v>
      </c>
      <c r="C98" s="121"/>
      <c r="D98" s="121"/>
      <c r="E98" s="121"/>
      <c r="F98" s="122"/>
      <c r="H98" s="27"/>
      <c r="I98" s="28"/>
      <c r="J98" s="29"/>
      <c r="K98" s="28"/>
      <c r="L98" s="28"/>
    </row>
    <row r="99" spans="2:12" ht="14.45" customHeight="1">
      <c r="B99" s="36">
        <v>16</v>
      </c>
      <c r="C99" s="24" t="s">
        <v>88</v>
      </c>
      <c r="D99" s="24">
        <v>0.72</v>
      </c>
      <c r="E99" s="24">
        <v>1.68</v>
      </c>
      <c r="F99" s="67">
        <f>SUM(D99:E99)</f>
        <v>2.4</v>
      </c>
    </row>
    <row r="100" spans="2:12" ht="14.45" customHeight="1">
      <c r="B100" s="36">
        <v>56</v>
      </c>
      <c r="C100" s="24" t="s">
        <v>100</v>
      </c>
      <c r="D100" s="24">
        <v>0.31</v>
      </c>
      <c r="E100" s="24">
        <v>0.74</v>
      </c>
      <c r="F100" s="67">
        <f t="shared" ref="F100:F104" si="2">SUM(D100:E100)</f>
        <v>1.05</v>
      </c>
    </row>
    <row r="101" spans="2:12" ht="33.75">
      <c r="B101" s="36">
        <v>59</v>
      </c>
      <c r="C101" s="24" t="s">
        <v>25</v>
      </c>
      <c r="D101" s="24">
        <v>0.06</v>
      </c>
      <c r="E101" s="24">
        <v>0.155</v>
      </c>
      <c r="F101" s="67">
        <f t="shared" si="2"/>
        <v>0.215</v>
      </c>
    </row>
    <row r="102" spans="2:12" ht="14.45" customHeight="1">
      <c r="B102" s="36">
        <v>108</v>
      </c>
      <c r="C102" s="24" t="s">
        <v>26</v>
      </c>
      <c r="D102" s="24">
        <v>0.43</v>
      </c>
      <c r="E102" s="24">
        <v>1.0249999999999999</v>
      </c>
      <c r="F102" s="67">
        <f t="shared" si="2"/>
        <v>1.4549999999999998</v>
      </c>
    </row>
    <row r="103" spans="2:12" ht="22.5">
      <c r="B103" s="36" t="s">
        <v>27</v>
      </c>
      <c r="C103" s="24" t="s">
        <v>118</v>
      </c>
      <c r="D103" s="24">
        <v>0.02</v>
      </c>
      <c r="E103" s="24">
        <v>6.9000000000000006E-2</v>
      </c>
      <c r="F103" s="67">
        <f t="shared" si="2"/>
        <v>8.900000000000001E-2</v>
      </c>
    </row>
    <row r="104" spans="2:12" ht="22.5">
      <c r="B104" s="36" t="s">
        <v>9</v>
      </c>
      <c r="C104" s="24" t="s">
        <v>28</v>
      </c>
      <c r="D104" s="24">
        <v>0.05</v>
      </c>
      <c r="E104" s="24">
        <v>0.11899999999999999</v>
      </c>
      <c r="F104" s="67">
        <f t="shared" si="2"/>
        <v>0.16899999999999998</v>
      </c>
    </row>
    <row r="105" spans="2:12" s="34" customFormat="1" ht="13.9" customHeight="1">
      <c r="B105" s="96" t="s">
        <v>126</v>
      </c>
      <c r="C105" s="97"/>
      <c r="D105" s="32">
        <f>SUM(D99:D104)</f>
        <v>1.59</v>
      </c>
      <c r="E105" s="32">
        <f>SUM(E99:E104)</f>
        <v>3.7879999999999994</v>
      </c>
      <c r="F105" s="68">
        <f>SUM(F99:F104)</f>
        <v>5.3780000000000001</v>
      </c>
    </row>
    <row r="106" spans="2:12" ht="13.9" customHeight="1">
      <c r="B106" s="80"/>
      <c r="C106" s="11"/>
      <c r="D106" s="13"/>
      <c r="E106" s="13"/>
      <c r="F106" s="69"/>
    </row>
    <row r="107" spans="2:12" ht="13.5" customHeight="1">
      <c r="B107" s="119" t="s">
        <v>127</v>
      </c>
      <c r="C107" s="119"/>
      <c r="D107" s="119"/>
      <c r="E107" s="119"/>
      <c r="F107" s="119"/>
      <c r="H107" s="27"/>
      <c r="I107" s="28"/>
      <c r="J107" s="29"/>
      <c r="K107" s="28"/>
      <c r="L107" s="28"/>
    </row>
    <row r="108" spans="2:12">
      <c r="B108" s="36">
        <v>6</v>
      </c>
      <c r="C108" s="24" t="s">
        <v>29</v>
      </c>
      <c r="D108" s="24">
        <v>0.03</v>
      </c>
      <c r="E108" s="24">
        <v>0.77</v>
      </c>
      <c r="F108" s="67">
        <f>SUM(D108:E108)</f>
        <v>0.8</v>
      </c>
    </row>
    <row r="109" spans="2:12">
      <c r="B109" s="36">
        <v>15</v>
      </c>
      <c r="C109" s="24" t="s">
        <v>30</v>
      </c>
      <c r="D109" s="24">
        <v>0.6</v>
      </c>
      <c r="E109" s="24">
        <v>2.2999999999999998</v>
      </c>
      <c r="F109" s="67">
        <f t="shared" ref="F109:F113" si="3">SUM(D109:E109)</f>
        <v>2.9</v>
      </c>
    </row>
    <row r="110" spans="2:12">
      <c r="B110" s="36">
        <v>16</v>
      </c>
      <c r="C110" s="24" t="s">
        <v>91</v>
      </c>
      <c r="D110" s="24">
        <v>1.25</v>
      </c>
      <c r="E110" s="24">
        <v>2.93</v>
      </c>
      <c r="F110" s="67">
        <f t="shared" si="3"/>
        <v>4.18</v>
      </c>
    </row>
    <row r="111" spans="2:12">
      <c r="B111" s="36">
        <v>26</v>
      </c>
      <c r="C111" s="24" t="s">
        <v>31</v>
      </c>
      <c r="D111" s="24">
        <v>0.04</v>
      </c>
      <c r="E111" s="24">
        <v>0.11</v>
      </c>
      <c r="F111" s="67">
        <f t="shared" si="3"/>
        <v>0.15</v>
      </c>
    </row>
    <row r="112" spans="2:12">
      <c r="B112" s="36">
        <v>35</v>
      </c>
      <c r="C112" s="24" t="s">
        <v>32</v>
      </c>
      <c r="D112" s="24">
        <v>0.02</v>
      </c>
      <c r="E112" s="24">
        <v>0.15</v>
      </c>
      <c r="F112" s="67">
        <f t="shared" si="3"/>
        <v>0.16999999999999998</v>
      </c>
    </row>
    <row r="113" spans="2:12" ht="15.6" customHeight="1">
      <c r="B113" s="36">
        <v>75</v>
      </c>
      <c r="C113" s="24" t="s">
        <v>33</v>
      </c>
      <c r="D113" s="24">
        <v>0.03</v>
      </c>
      <c r="E113" s="24">
        <v>0.56999999999999995</v>
      </c>
      <c r="F113" s="67">
        <f t="shared" si="3"/>
        <v>0.6</v>
      </c>
    </row>
    <row r="114" spans="2:12" s="34" customFormat="1" ht="16.899999999999999" customHeight="1">
      <c r="B114" s="96" t="s">
        <v>128</v>
      </c>
      <c r="C114" s="97"/>
      <c r="D114" s="32">
        <f>SUM(D108:D113)</f>
        <v>1.97</v>
      </c>
      <c r="E114" s="32">
        <f>SUM(E108:E113)</f>
        <v>6.830000000000001</v>
      </c>
      <c r="F114" s="68">
        <f>SUM(F108:F113)</f>
        <v>8.7999999999999989</v>
      </c>
    </row>
    <row r="115" spans="2:12" ht="15.75" customHeight="1" thickBot="1">
      <c r="B115" s="83"/>
      <c r="C115" s="13"/>
      <c r="D115" s="13"/>
      <c r="E115" s="13"/>
      <c r="F115" s="70"/>
    </row>
    <row r="116" spans="2:12" s="31" customFormat="1" ht="16.5" thickBot="1">
      <c r="B116" s="100" t="s">
        <v>0</v>
      </c>
      <c r="C116" s="102" t="s">
        <v>1</v>
      </c>
      <c r="D116" s="104" t="s">
        <v>2</v>
      </c>
      <c r="E116" s="105"/>
      <c r="F116" s="106"/>
      <c r="G116" s="126"/>
      <c r="H116" s="127"/>
      <c r="I116" s="127"/>
    </row>
    <row r="117" spans="2:12" s="31" customFormat="1" ht="16.5" thickBot="1">
      <c r="B117" s="101"/>
      <c r="C117" s="103"/>
      <c r="D117" s="43" t="s">
        <v>34</v>
      </c>
      <c r="E117" s="9" t="s">
        <v>35</v>
      </c>
      <c r="F117" s="71" t="s">
        <v>36</v>
      </c>
      <c r="G117" s="126"/>
      <c r="H117" s="127"/>
      <c r="I117" s="127"/>
    </row>
    <row r="118" spans="2:12" ht="13.9" customHeight="1">
      <c r="B118" s="120" t="s">
        <v>99</v>
      </c>
      <c r="C118" s="121"/>
      <c r="D118" s="121"/>
      <c r="E118" s="121"/>
      <c r="F118" s="122"/>
      <c r="H118" s="27"/>
      <c r="I118" s="28"/>
      <c r="J118" s="29"/>
      <c r="K118" s="28"/>
      <c r="L118" s="28"/>
    </row>
    <row r="119" spans="2:12" ht="13.9" customHeight="1">
      <c r="B119" s="84"/>
      <c r="C119" s="30" t="s">
        <v>37</v>
      </c>
      <c r="D119" s="20">
        <v>1.2</v>
      </c>
      <c r="E119" s="20">
        <v>5</v>
      </c>
      <c r="F119" s="61">
        <f>SUM(D119:E119)</f>
        <v>6.2</v>
      </c>
      <c r="G119" s="128"/>
      <c r="H119" s="128"/>
      <c r="I119" s="128"/>
    </row>
    <row r="120" spans="2:12" ht="13.9" customHeight="1">
      <c r="B120" s="84"/>
      <c r="C120" s="30" t="s">
        <v>38</v>
      </c>
      <c r="D120" s="20">
        <v>0.57999999999999996</v>
      </c>
      <c r="E120" s="20">
        <v>2.2400000000000002</v>
      </c>
      <c r="F120" s="61">
        <f t="shared" ref="F120:F121" si="4">SUM(D120:E120)</f>
        <v>2.8200000000000003</v>
      </c>
      <c r="G120" s="128"/>
      <c r="H120" s="128"/>
      <c r="I120" s="128"/>
    </row>
    <row r="121" spans="2:12" ht="31.9" customHeight="1">
      <c r="B121" s="84"/>
      <c r="C121" s="30" t="s">
        <v>103</v>
      </c>
      <c r="D121" s="20">
        <v>0.25</v>
      </c>
      <c r="E121" s="20">
        <v>0.63</v>
      </c>
      <c r="F121" s="61">
        <f t="shared" si="4"/>
        <v>0.88</v>
      </c>
      <c r="G121" s="128"/>
      <c r="H121" s="128"/>
      <c r="I121" s="128"/>
    </row>
    <row r="122" spans="2:12" s="34" customFormat="1" ht="13.9" customHeight="1">
      <c r="B122" s="98" t="s">
        <v>129</v>
      </c>
      <c r="C122" s="99"/>
      <c r="D122" s="44">
        <f>SUM(D119:D121)</f>
        <v>2.0299999999999998</v>
      </c>
      <c r="E122" s="44">
        <f>SUM(E119:E121)</f>
        <v>7.87</v>
      </c>
      <c r="F122" s="72">
        <f>SUM(F119:F121)</f>
        <v>9.9</v>
      </c>
      <c r="G122" s="129"/>
      <c r="H122" s="129"/>
      <c r="I122" s="129"/>
    </row>
    <row r="123" spans="2:12" ht="15.75">
      <c r="B123" s="85"/>
      <c r="C123" s="14"/>
      <c r="D123" s="15"/>
      <c r="E123" s="15"/>
      <c r="F123" s="73"/>
      <c r="G123" s="2"/>
      <c r="H123" s="2"/>
      <c r="I123" s="2"/>
    </row>
    <row r="124" spans="2:12" ht="13.5" customHeight="1">
      <c r="B124" s="112" t="s">
        <v>102</v>
      </c>
      <c r="C124" s="112"/>
      <c r="D124" s="112"/>
      <c r="E124" s="112"/>
      <c r="F124" s="112"/>
      <c r="H124" s="27"/>
      <c r="I124" s="28"/>
      <c r="J124" s="29"/>
      <c r="K124" s="28"/>
      <c r="L124" s="28"/>
    </row>
    <row r="125" spans="2:12" ht="13.9" customHeight="1">
      <c r="B125" s="22">
        <v>51</v>
      </c>
      <c r="C125" s="30" t="s">
        <v>39</v>
      </c>
      <c r="D125" s="20">
        <v>0.3</v>
      </c>
      <c r="E125" s="20">
        <v>0.89</v>
      </c>
      <c r="F125" s="61">
        <f>SUM(D125:E125)</f>
        <v>1.19</v>
      </c>
      <c r="G125" s="128"/>
      <c r="H125" s="128"/>
      <c r="I125" s="128"/>
    </row>
    <row r="126" spans="2:12" ht="13.9" customHeight="1">
      <c r="B126" s="22"/>
      <c r="C126" s="30" t="s">
        <v>40</v>
      </c>
      <c r="D126" s="20">
        <v>0.65</v>
      </c>
      <c r="E126" s="20">
        <v>1.1499999999999999</v>
      </c>
      <c r="F126" s="61">
        <f>SUM(D126:E126)</f>
        <v>1.7999999999999998</v>
      </c>
      <c r="G126" s="128"/>
      <c r="H126" s="128"/>
      <c r="I126" s="128"/>
    </row>
    <row r="127" spans="2:12" s="34" customFormat="1" ht="13.9" customHeight="1">
      <c r="B127" s="98" t="s">
        <v>130</v>
      </c>
      <c r="C127" s="99"/>
      <c r="D127" s="44">
        <f>D125+D126</f>
        <v>0.95</v>
      </c>
      <c r="E127" s="44">
        <f>E125+E126</f>
        <v>2.04</v>
      </c>
      <c r="F127" s="72">
        <f>SUM(F125:F126)</f>
        <v>2.9899999999999998</v>
      </c>
      <c r="G127" s="129"/>
      <c r="H127" s="129"/>
      <c r="I127" s="129"/>
    </row>
    <row r="128" spans="2:12" ht="15.75">
      <c r="B128" s="85"/>
      <c r="C128" s="14"/>
      <c r="D128" s="15"/>
      <c r="E128" s="15"/>
      <c r="F128" s="73"/>
      <c r="G128" s="2"/>
      <c r="H128" s="2"/>
      <c r="I128" s="2"/>
    </row>
    <row r="129" spans="2:12" ht="13.9" customHeight="1">
      <c r="B129" s="112" t="s">
        <v>105</v>
      </c>
      <c r="C129" s="112"/>
      <c r="D129" s="112"/>
      <c r="E129" s="112"/>
      <c r="F129" s="112"/>
      <c r="H129" s="45"/>
      <c r="I129" s="46"/>
      <c r="J129" s="47"/>
      <c r="K129" s="46"/>
      <c r="L129" s="46"/>
    </row>
    <row r="130" spans="2:12" s="31" customFormat="1" ht="13.9" customHeight="1">
      <c r="B130" s="54">
        <v>2</v>
      </c>
      <c r="C130" s="24" t="s">
        <v>92</v>
      </c>
      <c r="D130" s="25">
        <v>2.1800000000000002</v>
      </c>
      <c r="E130" s="25">
        <v>1.1200000000000001</v>
      </c>
      <c r="F130" s="64">
        <f>SUM(D130:E130)</f>
        <v>3.3000000000000003</v>
      </c>
      <c r="G130" s="127"/>
      <c r="H130" s="127"/>
      <c r="I130" s="127"/>
    </row>
    <row r="131" spans="2:12" s="31" customFormat="1" ht="13.9" customHeight="1">
      <c r="B131" s="54" t="s">
        <v>104</v>
      </c>
      <c r="C131" s="24" t="s">
        <v>41</v>
      </c>
      <c r="D131" s="25">
        <v>2</v>
      </c>
      <c r="E131" s="25">
        <v>0.62</v>
      </c>
      <c r="F131" s="64">
        <f>SUM(D131:E131)</f>
        <v>2.62</v>
      </c>
      <c r="G131" s="127"/>
      <c r="H131" s="127"/>
      <c r="I131" s="127"/>
    </row>
    <row r="132" spans="2:12" s="35" customFormat="1" ht="13.9" customHeight="1">
      <c r="B132" s="109" t="s">
        <v>131</v>
      </c>
      <c r="C132" s="110"/>
      <c r="D132" s="55">
        <f>SUM(D130+D131)</f>
        <v>4.18</v>
      </c>
      <c r="E132" s="55">
        <f>SUM(E130+E131)</f>
        <v>1.7400000000000002</v>
      </c>
      <c r="F132" s="74">
        <f>SUM(F130:F131)</f>
        <v>5.92</v>
      </c>
      <c r="G132" s="130"/>
      <c r="H132" s="130"/>
      <c r="I132" s="130"/>
    </row>
    <row r="133" spans="2:12" ht="15.75">
      <c r="B133" s="85"/>
      <c r="C133" s="14"/>
      <c r="D133" s="15"/>
      <c r="E133" s="15"/>
      <c r="F133" s="73"/>
      <c r="G133" s="2"/>
      <c r="H133" s="2"/>
      <c r="I133" s="2"/>
    </row>
    <row r="134" spans="2:12" s="48" customFormat="1" ht="20.45" customHeight="1">
      <c r="B134" s="107" t="s">
        <v>0</v>
      </c>
      <c r="C134" s="108" t="s">
        <v>1</v>
      </c>
      <c r="D134" s="108" t="s">
        <v>42</v>
      </c>
      <c r="E134" s="108" t="s">
        <v>133</v>
      </c>
      <c r="F134" s="111" t="s">
        <v>132</v>
      </c>
      <c r="G134" s="49"/>
      <c r="H134" s="49"/>
      <c r="I134" s="49"/>
    </row>
    <row r="135" spans="2:12" s="48" customFormat="1" ht="16.5" customHeight="1">
      <c r="B135" s="107"/>
      <c r="C135" s="108"/>
      <c r="D135" s="108"/>
      <c r="E135" s="108"/>
      <c r="F135" s="111"/>
      <c r="G135" s="49"/>
      <c r="H135" s="49"/>
      <c r="I135" s="49"/>
    </row>
    <row r="136" spans="2:12" s="48" customFormat="1" ht="16.5" customHeight="1">
      <c r="B136" s="107"/>
      <c r="C136" s="108"/>
      <c r="D136" s="108"/>
      <c r="E136" s="108"/>
      <c r="F136" s="111"/>
      <c r="G136" s="49"/>
      <c r="H136" s="49"/>
      <c r="I136" s="49"/>
    </row>
    <row r="137" spans="2:12" ht="13.9" customHeight="1">
      <c r="B137" s="112" t="s">
        <v>99</v>
      </c>
      <c r="C137" s="112"/>
      <c r="D137" s="112"/>
      <c r="E137" s="112"/>
      <c r="F137" s="112"/>
      <c r="H137" s="27"/>
      <c r="I137" s="28"/>
      <c r="J137" s="29"/>
      <c r="K137" s="28"/>
      <c r="L137" s="28"/>
    </row>
    <row r="138" spans="2:12" ht="22.5">
      <c r="B138" s="54"/>
      <c r="C138" s="24" t="s">
        <v>135</v>
      </c>
      <c r="D138" s="50">
        <v>30</v>
      </c>
      <c r="E138" s="25">
        <v>8.0000000000000002E-3</v>
      </c>
      <c r="F138" s="64">
        <v>1.8E-3</v>
      </c>
      <c r="G138" s="2"/>
      <c r="H138" s="2"/>
      <c r="I138" s="2"/>
    </row>
    <row r="139" spans="2:12" ht="22.5">
      <c r="B139" s="54"/>
      <c r="C139" s="24" t="s">
        <v>134</v>
      </c>
      <c r="D139" s="25">
        <v>540</v>
      </c>
      <c r="E139" s="25">
        <v>0.43</v>
      </c>
      <c r="F139" s="64">
        <v>3.2399999999999998E-2</v>
      </c>
    </row>
    <row r="140" spans="2:12" ht="13.9" customHeight="1">
      <c r="B140" s="54">
        <v>47</v>
      </c>
      <c r="C140" s="24" t="s">
        <v>43</v>
      </c>
      <c r="D140" s="50">
        <v>1296</v>
      </c>
      <c r="E140" s="25">
        <v>0.77</v>
      </c>
      <c r="F140" s="64">
        <v>0.25919999999999999</v>
      </c>
      <c r="G140" s="128"/>
      <c r="H140" s="128"/>
      <c r="I140" s="128"/>
      <c r="J140" s="128"/>
    </row>
    <row r="141" spans="2:12" ht="24.6" customHeight="1">
      <c r="B141" s="54">
        <v>59</v>
      </c>
      <c r="C141" s="24" t="s">
        <v>44</v>
      </c>
      <c r="D141" s="25">
        <v>886</v>
      </c>
      <c r="E141" s="25">
        <v>0.7</v>
      </c>
      <c r="F141" s="64">
        <v>0.26579999999999998</v>
      </c>
      <c r="G141" s="128"/>
      <c r="H141" s="128"/>
      <c r="I141" s="128"/>
      <c r="J141" s="128"/>
    </row>
    <row r="142" spans="2:12" ht="22.5">
      <c r="B142" s="54">
        <v>53</v>
      </c>
      <c r="C142" s="24" t="s">
        <v>45</v>
      </c>
      <c r="D142" s="50">
        <v>1300</v>
      </c>
      <c r="E142" s="25">
        <v>1.04</v>
      </c>
      <c r="F142" s="64">
        <v>0.39</v>
      </c>
      <c r="G142" s="128"/>
      <c r="H142" s="128"/>
      <c r="I142" s="128"/>
      <c r="J142" s="128"/>
    </row>
    <row r="143" spans="2:12" ht="22.5">
      <c r="B143" s="54">
        <v>47</v>
      </c>
      <c r="C143" s="24" t="s">
        <v>46</v>
      </c>
      <c r="D143" s="25">
        <v>998</v>
      </c>
      <c r="E143" s="25">
        <v>0.8</v>
      </c>
      <c r="F143" s="64">
        <v>0.06</v>
      </c>
      <c r="G143" s="128"/>
      <c r="H143" s="128"/>
      <c r="I143" s="128"/>
      <c r="J143" s="128"/>
    </row>
    <row r="144" spans="2:12" ht="15.75">
      <c r="B144" s="54">
        <v>47</v>
      </c>
      <c r="C144" s="24" t="s">
        <v>47</v>
      </c>
      <c r="D144" s="50">
        <v>1222</v>
      </c>
      <c r="E144" s="25">
        <v>0.61</v>
      </c>
      <c r="F144" s="64">
        <v>0.24</v>
      </c>
      <c r="G144" s="128"/>
      <c r="H144" s="128"/>
      <c r="I144" s="128"/>
      <c r="J144" s="128"/>
    </row>
    <row r="145" spans="2:10" ht="22.5">
      <c r="B145" s="54">
        <v>47</v>
      </c>
      <c r="C145" s="24" t="s">
        <v>48</v>
      </c>
      <c r="D145" s="25">
        <v>852</v>
      </c>
      <c r="E145" s="25">
        <v>0.34</v>
      </c>
      <c r="F145" s="64">
        <v>8.5000000000000006E-2</v>
      </c>
      <c r="G145" s="1"/>
      <c r="H145" s="1"/>
      <c r="I145" s="1"/>
      <c r="J145" s="1"/>
    </row>
    <row r="146" spans="2:10" ht="22.5">
      <c r="B146" s="54">
        <v>47</v>
      </c>
      <c r="C146" s="24" t="s">
        <v>48</v>
      </c>
      <c r="D146" s="25">
        <v>480</v>
      </c>
      <c r="E146" s="25">
        <v>0.15</v>
      </c>
      <c r="F146" s="64">
        <v>2.8000000000000001E-2</v>
      </c>
      <c r="G146" s="128"/>
      <c r="H146" s="128"/>
      <c r="I146" s="128"/>
      <c r="J146" s="128"/>
    </row>
    <row r="147" spans="2:10" ht="33.75">
      <c r="B147" s="54">
        <v>47</v>
      </c>
      <c r="C147" s="24" t="s">
        <v>49</v>
      </c>
      <c r="D147" s="25">
        <v>710</v>
      </c>
      <c r="E147" s="25">
        <v>0.28000000000000003</v>
      </c>
      <c r="F147" s="64">
        <v>7.0999999999999994E-2</v>
      </c>
      <c r="G147" s="128"/>
      <c r="H147" s="128"/>
      <c r="I147" s="128"/>
      <c r="J147" s="128"/>
    </row>
    <row r="148" spans="2:10" s="34" customFormat="1" ht="12">
      <c r="B148" s="109" t="s">
        <v>129</v>
      </c>
      <c r="C148" s="110"/>
      <c r="D148" s="51">
        <f>SUM(D138:D147)</f>
        <v>8314</v>
      </c>
      <c r="E148" s="52">
        <f>SUM(E138:E147)</f>
        <v>5.128000000000001</v>
      </c>
      <c r="F148" s="74">
        <f>SUM(F138:F147)</f>
        <v>1.4331999999999998</v>
      </c>
      <c r="G148" s="129"/>
      <c r="H148" s="129"/>
      <c r="I148" s="129"/>
      <c r="J148" s="129"/>
    </row>
    <row r="149" spans="2:10">
      <c r="B149" s="86"/>
      <c r="C149" s="10"/>
      <c r="D149" s="10"/>
      <c r="E149" s="10"/>
      <c r="F149" s="63"/>
    </row>
    <row r="150" spans="2:10">
      <c r="B150" s="80"/>
      <c r="C150" s="10"/>
      <c r="D150" s="10"/>
      <c r="E150" s="10"/>
      <c r="F150" s="63"/>
    </row>
    <row r="151" spans="2:10" ht="22.15" customHeight="1">
      <c r="B151" s="116" t="s">
        <v>136</v>
      </c>
      <c r="C151" s="116"/>
      <c r="D151" s="116"/>
      <c r="E151" s="116"/>
      <c r="F151" s="116"/>
    </row>
    <row r="152" spans="2:10" s="31" customFormat="1" ht="15" customHeight="1">
      <c r="B152" s="107" t="s">
        <v>0</v>
      </c>
      <c r="C152" s="108" t="s">
        <v>1</v>
      </c>
      <c r="D152" s="131" t="s">
        <v>2</v>
      </c>
      <c r="E152" s="131"/>
      <c r="F152" s="131"/>
    </row>
    <row r="153" spans="2:10" s="31" customFormat="1" ht="22.5">
      <c r="B153" s="107"/>
      <c r="C153" s="108"/>
      <c r="D153" s="19" t="s">
        <v>3</v>
      </c>
      <c r="E153" s="19" t="s">
        <v>4</v>
      </c>
      <c r="F153" s="60" t="s">
        <v>5</v>
      </c>
    </row>
    <row r="154" spans="2:10" s="31" customFormat="1" ht="13.9" customHeight="1">
      <c r="B154" s="119" t="s">
        <v>114</v>
      </c>
      <c r="C154" s="119"/>
      <c r="D154" s="119"/>
      <c r="E154" s="119"/>
      <c r="F154" s="119"/>
    </row>
    <row r="155" spans="2:10" s="31" customFormat="1" ht="13.9" customHeight="1">
      <c r="B155" s="54" t="s">
        <v>106</v>
      </c>
      <c r="C155" s="54" t="s">
        <v>93</v>
      </c>
      <c r="D155" s="25">
        <v>1.54</v>
      </c>
      <c r="E155" s="25">
        <v>0.66</v>
      </c>
      <c r="F155" s="64">
        <f>SUM(D155:E155)</f>
        <v>2.2000000000000002</v>
      </c>
    </row>
    <row r="156" spans="2:10" s="31" customFormat="1" ht="13.9" customHeight="1">
      <c r="B156" s="54">
        <v>93</v>
      </c>
      <c r="C156" s="24" t="s">
        <v>50</v>
      </c>
      <c r="D156" s="25">
        <v>0.78</v>
      </c>
      <c r="E156" s="25">
        <v>1.82</v>
      </c>
      <c r="F156" s="64">
        <f t="shared" ref="F156:F158" si="5">SUM(D156:E156)</f>
        <v>2.6</v>
      </c>
    </row>
    <row r="157" spans="2:10" s="31" customFormat="1" ht="13.9" customHeight="1">
      <c r="B157" s="54" t="s">
        <v>51</v>
      </c>
      <c r="C157" s="24" t="s">
        <v>52</v>
      </c>
      <c r="D157" s="25">
        <v>0.96</v>
      </c>
      <c r="E157" s="25">
        <v>2.2400000000000002</v>
      </c>
      <c r="F157" s="64">
        <f t="shared" si="5"/>
        <v>3.2</v>
      </c>
    </row>
    <row r="158" spans="2:10" s="31" customFormat="1" ht="13.9" customHeight="1">
      <c r="B158" s="54" t="s">
        <v>168</v>
      </c>
      <c r="C158" s="24" t="s">
        <v>53</v>
      </c>
      <c r="D158" s="25">
        <v>0.52</v>
      </c>
      <c r="E158" s="25">
        <v>1.22</v>
      </c>
      <c r="F158" s="64">
        <f t="shared" si="5"/>
        <v>1.74</v>
      </c>
    </row>
    <row r="159" spans="2:10" s="35" customFormat="1" ht="13.9" customHeight="1">
      <c r="B159" s="109" t="s">
        <v>137</v>
      </c>
      <c r="C159" s="110"/>
      <c r="D159" s="56">
        <f>SUM(D155:D158)</f>
        <v>3.8000000000000003</v>
      </c>
      <c r="E159" s="56">
        <f>SUM(E155:E158)</f>
        <v>5.94</v>
      </c>
      <c r="F159" s="74">
        <f>SUM(F155:F158)</f>
        <v>9.74</v>
      </c>
    </row>
    <row r="160" spans="2:10" ht="16.5" customHeight="1">
      <c r="B160" s="82"/>
      <c r="C160" s="11"/>
      <c r="D160" s="16"/>
      <c r="E160" s="16"/>
      <c r="F160" s="18"/>
    </row>
    <row r="161" spans="2:6">
      <c r="B161" s="119" t="s">
        <v>115</v>
      </c>
      <c r="C161" s="119"/>
      <c r="D161" s="119"/>
      <c r="E161" s="119"/>
      <c r="F161" s="119"/>
    </row>
    <row r="162" spans="2:6" ht="22.5">
      <c r="B162" s="54" t="s">
        <v>107</v>
      </c>
      <c r="C162" s="24" t="s">
        <v>54</v>
      </c>
      <c r="D162" s="25">
        <v>0.43</v>
      </c>
      <c r="E162" s="25">
        <v>1.0900000000000001</v>
      </c>
      <c r="F162" s="64">
        <f>SUM(D162:E162)</f>
        <v>1.52</v>
      </c>
    </row>
    <row r="163" spans="2:6" ht="22.5">
      <c r="B163" s="54">
        <v>88</v>
      </c>
      <c r="C163" s="24" t="s">
        <v>55</v>
      </c>
      <c r="D163" s="25">
        <v>0.36</v>
      </c>
      <c r="E163" s="25">
        <v>0.86</v>
      </c>
      <c r="F163" s="64">
        <f>SUM(D163:E163)</f>
        <v>1.22</v>
      </c>
    </row>
    <row r="164" spans="2:6">
      <c r="B164" s="54" t="s">
        <v>116</v>
      </c>
      <c r="C164" s="24" t="s">
        <v>56</v>
      </c>
      <c r="D164" s="25">
        <v>0.25</v>
      </c>
      <c r="E164" s="25">
        <v>0.59</v>
      </c>
      <c r="F164" s="64">
        <f>SUM(D164:E164)</f>
        <v>0.84</v>
      </c>
    </row>
    <row r="165" spans="2:6" s="34" customFormat="1" ht="12">
      <c r="B165" s="109" t="s">
        <v>138</v>
      </c>
      <c r="C165" s="110"/>
      <c r="D165" s="55">
        <f>SUM(D162:D164)</f>
        <v>1.04</v>
      </c>
      <c r="E165" s="55">
        <f>SUM(E162:E164)</f>
        <v>2.54</v>
      </c>
      <c r="F165" s="74">
        <f>SUM(F162:F164)</f>
        <v>3.58</v>
      </c>
    </row>
    <row r="166" spans="2:6" ht="27.75" customHeight="1">
      <c r="B166" s="86"/>
      <c r="C166" s="10"/>
      <c r="D166" s="10"/>
      <c r="E166" s="10"/>
      <c r="F166" s="63"/>
    </row>
    <row r="167" spans="2:6" ht="14.25" customHeight="1">
      <c r="B167" s="86"/>
      <c r="C167" s="10"/>
      <c r="D167" s="10"/>
      <c r="E167" s="10"/>
      <c r="F167" s="63"/>
    </row>
    <row r="168" spans="2:6" ht="27.6" customHeight="1">
      <c r="B168" s="116" t="s">
        <v>139</v>
      </c>
      <c r="C168" s="116"/>
      <c r="D168" s="116"/>
      <c r="E168" s="116"/>
      <c r="F168" s="116"/>
    </row>
    <row r="169" spans="2:6">
      <c r="B169" s="134" t="s">
        <v>0</v>
      </c>
      <c r="C169" s="135" t="s">
        <v>1</v>
      </c>
      <c r="D169" s="118" t="s">
        <v>2</v>
      </c>
      <c r="E169" s="118"/>
      <c r="F169" s="118"/>
    </row>
    <row r="170" spans="2:6" ht="22.5">
      <c r="B170" s="134"/>
      <c r="C170" s="135"/>
      <c r="D170" s="26" t="s">
        <v>3</v>
      </c>
      <c r="E170" s="26" t="s">
        <v>4</v>
      </c>
      <c r="F170" s="75" t="s">
        <v>5</v>
      </c>
    </row>
    <row r="171" spans="2:6">
      <c r="B171" s="112" t="s">
        <v>140</v>
      </c>
      <c r="C171" s="112"/>
      <c r="D171" s="112"/>
      <c r="E171" s="112"/>
      <c r="F171" s="112"/>
    </row>
    <row r="172" spans="2:6">
      <c r="B172" s="53">
        <v>1.3</v>
      </c>
      <c r="C172" s="21" t="s">
        <v>57</v>
      </c>
      <c r="D172" s="23">
        <v>1.05</v>
      </c>
      <c r="E172" s="23">
        <v>2.4500000000000002</v>
      </c>
      <c r="F172" s="62">
        <f>SUM(D172:E172)</f>
        <v>3.5</v>
      </c>
    </row>
    <row r="173" spans="2:6">
      <c r="B173" s="53" t="s">
        <v>58</v>
      </c>
      <c r="C173" s="21" t="s">
        <v>59</v>
      </c>
      <c r="D173" s="23">
        <v>0.44</v>
      </c>
      <c r="E173" s="23">
        <v>1.04</v>
      </c>
      <c r="F173" s="62">
        <f>SUM(D173:E173)</f>
        <v>1.48</v>
      </c>
    </row>
    <row r="174" spans="2:6">
      <c r="B174" s="53" t="s">
        <v>60</v>
      </c>
      <c r="C174" s="21" t="s">
        <v>61</v>
      </c>
      <c r="D174" s="23">
        <v>0.3</v>
      </c>
      <c r="E174" s="23">
        <v>0.72</v>
      </c>
      <c r="F174" s="62">
        <f>SUM(D174:E174)</f>
        <v>1.02</v>
      </c>
    </row>
    <row r="175" spans="2:6" s="34" customFormat="1" ht="14.45" customHeight="1">
      <c r="B175" s="132" t="s">
        <v>141</v>
      </c>
      <c r="C175" s="133"/>
      <c r="D175" s="33">
        <f>SUM(D172:D174)</f>
        <v>1.79</v>
      </c>
      <c r="E175" s="33">
        <f>SUM(E172:E174)</f>
        <v>4.21</v>
      </c>
      <c r="F175" s="57">
        <f>SUM(F172:F174)</f>
        <v>6</v>
      </c>
    </row>
    <row r="176" spans="2:6">
      <c r="B176" s="87"/>
      <c r="C176" s="11"/>
      <c r="D176" s="17"/>
      <c r="E176" s="17"/>
      <c r="F176" s="18"/>
    </row>
    <row r="177" spans="2:9" ht="13.5" customHeight="1">
      <c r="B177" s="119" t="s">
        <v>117</v>
      </c>
      <c r="C177" s="119"/>
      <c r="D177" s="119"/>
      <c r="E177" s="119"/>
      <c r="F177" s="119"/>
    </row>
    <row r="178" spans="2:9">
      <c r="B178" s="36" t="s">
        <v>113</v>
      </c>
      <c r="C178" s="24" t="s">
        <v>62</v>
      </c>
      <c r="D178" s="25">
        <v>1.1000000000000001</v>
      </c>
      <c r="E178" s="25">
        <v>2.5499999999999998</v>
      </c>
      <c r="F178" s="64">
        <f>SUM(D178:E178)</f>
        <v>3.65</v>
      </c>
    </row>
    <row r="179" spans="2:9">
      <c r="B179" s="54" t="s">
        <v>94</v>
      </c>
      <c r="C179" s="24" t="s">
        <v>63</v>
      </c>
      <c r="D179" s="25">
        <v>0.19</v>
      </c>
      <c r="E179" s="25">
        <v>0.45</v>
      </c>
      <c r="F179" s="64">
        <f t="shared" ref="F179:F184" si="6">SUM(D179:E179)</f>
        <v>0.64</v>
      </c>
    </row>
    <row r="180" spans="2:9">
      <c r="B180" s="54" t="s">
        <v>95</v>
      </c>
      <c r="C180" s="24" t="s">
        <v>64</v>
      </c>
      <c r="D180" s="25">
        <v>0.09</v>
      </c>
      <c r="E180" s="25">
        <v>0.23</v>
      </c>
      <c r="F180" s="64">
        <f t="shared" si="6"/>
        <v>0.32</v>
      </c>
    </row>
    <row r="181" spans="2:9">
      <c r="B181" s="54" t="s">
        <v>96</v>
      </c>
      <c r="C181" s="24" t="s">
        <v>65</v>
      </c>
      <c r="D181" s="25">
        <v>0.14000000000000001</v>
      </c>
      <c r="E181" s="25">
        <v>0.35</v>
      </c>
      <c r="F181" s="64">
        <f t="shared" si="6"/>
        <v>0.49</v>
      </c>
    </row>
    <row r="182" spans="2:9">
      <c r="B182" s="54">
        <v>62</v>
      </c>
      <c r="C182" s="24" t="s">
        <v>66</v>
      </c>
      <c r="D182" s="25">
        <v>2.42</v>
      </c>
      <c r="E182" s="25">
        <v>5.66</v>
      </c>
      <c r="F182" s="64">
        <f t="shared" si="6"/>
        <v>8.08</v>
      </c>
    </row>
    <row r="183" spans="2:9">
      <c r="B183" s="54" t="s">
        <v>67</v>
      </c>
      <c r="C183" s="24" t="s">
        <v>68</v>
      </c>
      <c r="D183" s="25">
        <v>0.56000000000000005</v>
      </c>
      <c r="E183" s="25">
        <v>1.33</v>
      </c>
      <c r="F183" s="64">
        <f t="shared" si="6"/>
        <v>1.8900000000000001</v>
      </c>
    </row>
    <row r="184" spans="2:9">
      <c r="B184" s="54">
        <v>57</v>
      </c>
      <c r="C184" s="24" t="s">
        <v>69</v>
      </c>
      <c r="D184" s="25">
        <v>0.33</v>
      </c>
      <c r="E184" s="25">
        <v>0.8</v>
      </c>
      <c r="F184" s="64">
        <f t="shared" si="6"/>
        <v>1.1300000000000001</v>
      </c>
    </row>
    <row r="185" spans="2:9" s="34" customFormat="1" ht="12">
      <c r="B185" s="92" t="s">
        <v>142</v>
      </c>
      <c r="C185" s="92"/>
      <c r="D185" s="55">
        <f>SUM(D178:D184)</f>
        <v>4.83</v>
      </c>
      <c r="E185" s="55">
        <f>SUM(E178:E184)</f>
        <v>11.370000000000001</v>
      </c>
      <c r="F185" s="74">
        <f>SUM(F178:F184)</f>
        <v>16.2</v>
      </c>
    </row>
    <row r="186" spans="2:9">
      <c r="B186" s="82"/>
      <c r="C186" s="11"/>
      <c r="D186" s="17"/>
      <c r="E186" s="17"/>
      <c r="F186" s="18"/>
      <c r="I186" s="59"/>
    </row>
    <row r="187" spans="2:9">
      <c r="B187" s="93" t="s">
        <v>149</v>
      </c>
      <c r="C187" s="94"/>
      <c r="D187" s="94"/>
      <c r="E187" s="94"/>
      <c r="F187" s="95"/>
    </row>
    <row r="188" spans="2:9">
      <c r="B188" s="54" t="s">
        <v>108</v>
      </c>
      <c r="C188" s="24" t="s">
        <v>73</v>
      </c>
      <c r="D188" s="25">
        <v>0.88</v>
      </c>
      <c r="E188" s="25">
        <v>2.08</v>
      </c>
      <c r="F188" s="64">
        <f>SUM(D188:E188)</f>
        <v>2.96</v>
      </c>
    </row>
    <row r="189" spans="2:9">
      <c r="B189" s="54" t="s">
        <v>74</v>
      </c>
      <c r="C189" s="24" t="s">
        <v>75</v>
      </c>
      <c r="D189" s="25">
        <v>0.01</v>
      </c>
      <c r="E189" s="25">
        <v>0.05</v>
      </c>
      <c r="F189" s="64">
        <f>SUM(D189:E189)</f>
        <v>6.0000000000000005E-2</v>
      </c>
    </row>
    <row r="190" spans="2:9">
      <c r="B190" s="92" t="s">
        <v>143</v>
      </c>
      <c r="C190" s="92"/>
      <c r="D190" s="55">
        <f>D188+D189</f>
        <v>0.89</v>
      </c>
      <c r="E190" s="55">
        <f>E188+E189</f>
        <v>2.13</v>
      </c>
      <c r="F190" s="74">
        <f>SUM(F188:F189)</f>
        <v>3.02</v>
      </c>
    </row>
    <row r="191" spans="2:9">
      <c r="B191" s="88"/>
      <c r="C191" s="8"/>
      <c r="D191" s="8"/>
      <c r="E191" s="8"/>
      <c r="F191" s="76"/>
    </row>
    <row r="192" spans="2:9">
      <c r="B192" s="88"/>
      <c r="C192" s="77" t="s">
        <v>17</v>
      </c>
      <c r="D192" s="77"/>
      <c r="E192" s="8"/>
      <c r="F192" s="78">
        <f>SUM(F63+F82+F96+F105+F114+F122+F127+F132+E148+F159+F165+F175+F185+F190)</f>
        <v>173.71350000000004</v>
      </c>
    </row>
    <row r="193" spans="2:6">
      <c r="B193" s="88"/>
      <c r="C193" s="8"/>
      <c r="D193" s="8"/>
      <c r="E193" s="8"/>
      <c r="F193" s="76"/>
    </row>
    <row r="194" spans="2:6">
      <c r="B194" s="88"/>
      <c r="C194" s="8"/>
      <c r="D194" s="8"/>
      <c r="E194" s="8"/>
      <c r="F194" s="76"/>
    </row>
    <row r="195" spans="2:6">
      <c r="B195" s="88"/>
      <c r="C195" s="8"/>
      <c r="D195" s="8"/>
      <c r="E195" s="8"/>
      <c r="F195" s="76"/>
    </row>
    <row r="196" spans="2:6">
      <c r="B196" s="88"/>
      <c r="C196" s="8"/>
      <c r="D196" s="8"/>
      <c r="E196" s="8"/>
      <c r="F196" s="76"/>
    </row>
    <row r="197" spans="2:6">
      <c r="B197" s="88"/>
      <c r="C197" s="8"/>
      <c r="D197" s="8"/>
      <c r="E197" s="8"/>
      <c r="F197" s="76"/>
    </row>
    <row r="198" spans="2:6">
      <c r="B198" s="88"/>
      <c r="C198" s="8"/>
      <c r="D198" s="8"/>
      <c r="E198" s="8"/>
      <c r="F198" s="76"/>
    </row>
    <row r="199" spans="2:6">
      <c r="B199" s="88"/>
      <c r="C199" s="8"/>
      <c r="D199" s="8"/>
      <c r="E199" s="8"/>
      <c r="F199" s="76"/>
    </row>
    <row r="200" spans="2:6">
      <c r="B200" s="88"/>
      <c r="C200" s="8"/>
      <c r="D200" s="8"/>
      <c r="E200" s="8"/>
      <c r="F200" s="76"/>
    </row>
    <row r="201" spans="2:6">
      <c r="B201" s="88"/>
      <c r="C201" s="8"/>
      <c r="D201" s="8"/>
      <c r="E201" s="8"/>
      <c r="F201" s="76"/>
    </row>
    <row r="202" spans="2:6">
      <c r="B202" s="88"/>
      <c r="C202" s="8"/>
      <c r="D202" s="8"/>
      <c r="E202" s="8"/>
      <c r="F202" s="76"/>
    </row>
    <row r="203" spans="2:6">
      <c r="B203" s="88"/>
      <c r="C203" s="8"/>
      <c r="D203" s="8"/>
      <c r="E203" s="8"/>
      <c r="F203" s="76"/>
    </row>
    <row r="204" spans="2:6">
      <c r="B204" s="88"/>
      <c r="C204" s="8"/>
      <c r="D204" s="8"/>
      <c r="E204" s="8"/>
      <c r="F204" s="76"/>
    </row>
    <row r="205" spans="2:6">
      <c r="B205" s="88"/>
      <c r="C205" s="8"/>
      <c r="D205" s="8"/>
      <c r="E205" s="8"/>
      <c r="F205" s="76"/>
    </row>
    <row r="206" spans="2:6">
      <c r="B206" s="88"/>
      <c r="C206" s="8"/>
      <c r="D206" s="8"/>
      <c r="E206" s="8"/>
      <c r="F206" s="76"/>
    </row>
    <row r="207" spans="2:6">
      <c r="B207" s="88"/>
      <c r="C207" s="8"/>
      <c r="D207" s="8"/>
      <c r="E207" s="8"/>
      <c r="F207" s="76"/>
    </row>
    <row r="208" spans="2:6">
      <c r="B208" s="88"/>
      <c r="C208" s="8"/>
      <c r="D208" s="8"/>
      <c r="E208" s="8"/>
      <c r="F208" s="76"/>
    </row>
    <row r="209" spans="2:6">
      <c r="B209" s="88"/>
      <c r="C209" s="8"/>
      <c r="D209" s="8"/>
      <c r="E209" s="8"/>
      <c r="F209" s="76"/>
    </row>
    <row r="210" spans="2:6">
      <c r="B210" s="88"/>
      <c r="C210" s="8"/>
      <c r="D210" s="8"/>
      <c r="E210" s="8"/>
      <c r="F210" s="76"/>
    </row>
    <row r="211" spans="2:6">
      <c r="B211" s="88"/>
      <c r="C211" s="8"/>
      <c r="D211" s="8"/>
      <c r="E211" s="8"/>
      <c r="F211" s="76"/>
    </row>
  </sheetData>
  <mergeCells count="81">
    <mergeCell ref="B175:C175"/>
    <mergeCell ref="B177:F177"/>
    <mergeCell ref="B185:C185"/>
    <mergeCell ref="B82:C82"/>
    <mergeCell ref="B169:B170"/>
    <mergeCell ref="C169:C170"/>
    <mergeCell ref="D169:F169"/>
    <mergeCell ref="B154:F154"/>
    <mergeCell ref="B161:F161"/>
    <mergeCell ref="B168:F168"/>
    <mergeCell ref="B165:C165"/>
    <mergeCell ref="B159:C159"/>
    <mergeCell ref="B129:F129"/>
    <mergeCell ref="B137:F137"/>
    <mergeCell ref="B124:F124"/>
    <mergeCell ref="G144:J144"/>
    <mergeCell ref="G146:J146"/>
    <mergeCell ref="G147:J147"/>
    <mergeCell ref="G148:J148"/>
    <mergeCell ref="B152:B153"/>
    <mergeCell ref="C152:C153"/>
    <mergeCell ref="D152:F152"/>
    <mergeCell ref="B148:C148"/>
    <mergeCell ref="B151:F151"/>
    <mergeCell ref="G143:J143"/>
    <mergeCell ref="G130:I130"/>
    <mergeCell ref="G131:I131"/>
    <mergeCell ref="G132:I132"/>
    <mergeCell ref="G140:J140"/>
    <mergeCell ref="G141:J141"/>
    <mergeCell ref="G142:J142"/>
    <mergeCell ref="G121:I121"/>
    <mergeCell ref="G122:I122"/>
    <mergeCell ref="G125:I125"/>
    <mergeCell ref="G126:I126"/>
    <mergeCell ref="G127:I127"/>
    <mergeCell ref="G116:I116"/>
    <mergeCell ref="G117:I117"/>
    <mergeCell ref="B118:F118"/>
    <mergeCell ref="G119:I119"/>
    <mergeCell ref="G120:I120"/>
    <mergeCell ref="B66:B67"/>
    <mergeCell ref="C66:C67"/>
    <mergeCell ref="D66:F66"/>
    <mergeCell ref="C85:C86"/>
    <mergeCell ref="B107:F107"/>
    <mergeCell ref="B98:F98"/>
    <mergeCell ref="B90:B92"/>
    <mergeCell ref="D90:D92"/>
    <mergeCell ref="E90:E92"/>
    <mergeCell ref="B84:F84"/>
    <mergeCell ref="B85:B86"/>
    <mergeCell ref="D85:F85"/>
    <mergeCell ref="B87:F87"/>
    <mergeCell ref="B96:C96"/>
    <mergeCell ref="F90:F92"/>
    <mergeCell ref="C1:F1"/>
    <mergeCell ref="B5:F5"/>
    <mergeCell ref="B3:F3"/>
    <mergeCell ref="B7:F7"/>
    <mergeCell ref="B65:F65"/>
    <mergeCell ref="B63:C63"/>
    <mergeCell ref="B8:B9"/>
    <mergeCell ref="C8:C9"/>
    <mergeCell ref="D8:F8"/>
    <mergeCell ref="B190:C190"/>
    <mergeCell ref="B187:F187"/>
    <mergeCell ref="B105:C105"/>
    <mergeCell ref="B114:C114"/>
    <mergeCell ref="B122:C122"/>
    <mergeCell ref="B127:C127"/>
    <mergeCell ref="B116:B117"/>
    <mergeCell ref="C116:C117"/>
    <mergeCell ref="D116:F116"/>
    <mergeCell ref="B134:B136"/>
    <mergeCell ref="C134:C136"/>
    <mergeCell ref="D134:D136"/>
    <mergeCell ref="B132:C132"/>
    <mergeCell ref="F134:F136"/>
    <mergeCell ref="E134:E136"/>
    <mergeCell ref="B171:F171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EkoDROG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EkoDROG</dc:creator>
  <cp:lastModifiedBy>Lewandowska Emilia (ANW)</cp:lastModifiedBy>
  <cp:lastPrinted>2019-09-25T18:27:21Z</cp:lastPrinted>
  <dcterms:created xsi:type="dcterms:W3CDTF">2014-09-18T10:40:21Z</dcterms:created>
  <dcterms:modified xsi:type="dcterms:W3CDTF">2025-12-08T10:11:43Z</dcterms:modified>
</cp:coreProperties>
</file>